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handikhol-2-FN25-26-01420\"/>
    </mc:Choice>
  </mc:AlternateContent>
  <xr:revisionPtr revIDLastSave="0" documentId="13_ncr:1_{582340F8-0AEE-456A-9DD5-E7F80A98A1A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<sst xmlns="http://schemas.openxmlformats.org/spreadsheetml/2006/main" count="534" uniqueCount="340">
  <si>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</si>
  <si>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</si>
  <si>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</si>
  <si>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</si>
  <si>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</si>
  <si>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</si>
  <si>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</si>
  <si>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</si>
  <si>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</si>
  <si>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</si>
  <si>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</si>
  <si>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</si>
  <si>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</si>
  <si>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</si>
  <si>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</si>
  <si>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</si>
  <si>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</si>
  <si>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</si>
  <si>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</si>
  <si>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</si>
  <si>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</si>
  <si>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</si>
  <si>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</si>
  <si>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</si>
  <si>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</si>
  <si>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</si>
  <si>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</si>
  <si>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</si>
  <si>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</si>
  <si>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</si>
  <si>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</si>
  <si>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</si>
  <si>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</si>
  <si>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</si>
  <si>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</si>
  <si>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</si>
  <si>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</si>
  <si>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</si>
  <si>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</si>
  <si>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</si>
  <si>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</si>
  <si>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</si>
  <si>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</si>
  <si>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</si>
  <si>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</si>
  <si>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</si>
  <si>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</si>
  <si>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</si>
  <si>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</si>
  <si>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</si>
  <si>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</si>
  <si>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</si>
  <si>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</si>
  <si>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</si>
  <si>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</si>
  <si>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</si>
  <si>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</si>
  <si>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</si>
  <si>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</si>
  <si>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</si>
  <si>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</si>
  <si>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</si>
  <si>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</si>
  <si>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</si>
  <si>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</si>
  <si>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</si>
  <si>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</si>
  <si>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</si>
  <si>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</si>
  <si>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</si>
  <si>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</si>
  <si>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</si>
  <si>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</si>
  <si>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</si>
  <si>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</si>
  <si>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</si>
  <si>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</si>
  <si>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</si>
  <si>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</si>
  <si>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</si>
  <si>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</si>
  <si>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</si>
  <si>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</si>
  <si>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</si>
  <si>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</si>
  <si>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</si>
  <si>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</si>
  <si>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</si>
  <si>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</si>
  <si>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</si>
  <si>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</si>
  <si>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</si>
  <si>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</si>
  <si>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</si>
  <si>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</si>
  <si>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</si>
  <si>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</si>
  <si>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</si>
  <si>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</si>
  <si>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</si>
  <si>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</si>
  <si>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</si>
  <si>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</si>
  <si>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</si>
  <si>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</si>
  <si>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</si>
  <si>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</si>
  <si>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</si>
  <si>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</si>
  <si>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</si>
  <si>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</si>
  <si>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</si>
  <si>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</si>
  <si>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</si>
  <si>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</si>
  <si>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</si>
  <si>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</si>
  <si>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</si>
  <si>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</si>
  <si>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</si>
  <si>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</si>
  <si>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</si>
  <si>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</si>
  <si>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</si>
  <si>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</si>
  <si>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</si>
  <si>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</si>
  <si>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</si>
  <si>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</si>
  <si>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</si>
  <si>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</si>
  <si>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</si>
  <si>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</si>
  <si>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</si>
  <si>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</si>
  <si>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</si>
  <si>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</si>
  <si>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</si>
  <si>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</si>
  <si>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</si>
  <si>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</si>
  <si>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</si>
  <si>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</si>
  <si>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</si>
  <si>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</si>
  <si>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</si>
  <si>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</si>
  <si>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</si>
  <si>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</si>
  <si>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</si>
  <si>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</si>
  <si>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</si>
  <si>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</si>
  <si>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</si>
  <si>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</si>
  <si>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</si>
  <si>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</si>
  <si>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</si>
  <si>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</si>
  <si>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</si>
  <si>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</si>
  <si>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</si>
  <si>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</si>
  <si>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</si>
  <si>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</si>
  <si>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</si>
  <si>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</si>
  <si>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</si>
  <si>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</si>
  <si>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</si>
  <si>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</si>
  <si>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</si>
  <si>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</si>
  <si>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</si>
  <si>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</si>
  <si>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</si>
  <si>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</si>
  <si>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</si>
  <si>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</si>
  <si>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</si>
  <si>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</si>
  <si>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</si>
  <si>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</si>
  <si>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</si>
  <si>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</si>
  <si>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</si>
  <si>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</si>
  <si>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</si>
  <si>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</si>
  <si>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</si>
  <si>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</si>
  <si>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</si>
  <si>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</si>
  <si>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</si>
  <si>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</si>
  <si>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</si>
  <si>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</si>
  <si>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</si>
  <si>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</si>
  <si>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</si>
  <si>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</si>
  <si>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</si>
  <si>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</si>
  <si>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</si>
  <si>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</si>
  <si>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</si>
  <si>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</si>
  <si>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</si>
  <si>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</si>
  <si>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</si>
  <si>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</si>
  <si>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</si>
  <si>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</si>
  <si>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</si>
  <si>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</si>
  <si>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</si>
  <si>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</si>
  <si>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</si>
  <si>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</si>
  <si>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</si>
  <si>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</si>
  <si>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</si>
  <si>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</si>
  <si>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</si>
  <si>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</si>
  <si>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</si>
  <si>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</si>
  <si>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</si>
  <si>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</si>
  <si>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</si>
  <si>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</si>
  <si>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</si>
  <si>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</si>
  <si>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</si>
  <si>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</si>
  <si>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</si>
  <si>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</si>
  <si>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</si>
  <si>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</si>
  <si>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</si>
  <si>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</si>
  <si>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</si>
  <si>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</si>
  <si>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</si>
  <si>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</si>
  <si>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</si>
  <si>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</si>
  <si>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</si>
  <si>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</si>
  <si>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</si>
  <si>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</si>
  <si>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Jajpur Road</t>
  </si>
  <si>
    <t>Kendrapara</t>
  </si>
  <si>
    <t>OR3109</t>
  </si>
  <si>
    <t>Chandikhol-2</t>
  </si>
  <si>
    <t>Kalianti</t>
  </si>
  <si>
    <t>SF0072124</t>
  </si>
  <si>
    <t>Sakti Prasad Jena</t>
  </si>
  <si>
    <t>3363 C2</t>
  </si>
  <si>
    <t>3363 C2 Sai21</t>
  </si>
  <si>
    <t>Chetana</t>
  </si>
  <si>
    <t>SSF2870366</t>
  </si>
  <si>
    <t>OBC</t>
  </si>
  <si>
    <t>HINDU</t>
  </si>
  <si>
    <t>Agriculture &amp; Farming</t>
  </si>
  <si>
    <t>JANAKI JENA</t>
  </si>
  <si>
    <t>27-Oct-2023</t>
  </si>
  <si>
    <t>04</t>
  </si>
  <si>
    <t>2</t>
  </si>
  <si>
    <t>2 Yrs</t>
  </si>
  <si>
    <t>17 Oct 2022</t>
  </si>
  <si>
    <t>&lt;= 2 Years</t>
  </si>
  <si>
    <t>04-Dec-2023</t>
  </si>
  <si>
    <t>04-Jan-2025</t>
  </si>
  <si>
    <t>Open</t>
  </si>
  <si>
    <t>SSF2870247</t>
  </si>
  <si>
    <t>JAYANTI JENA</t>
  </si>
  <si>
    <t>24-Nov-2023</t>
  </si>
  <si>
    <t>04-Jan-2024</t>
  </si>
  <si>
    <t>04-Sep-2024</t>
  </si>
  <si>
    <t>SSF2870365</t>
  </si>
  <si>
    <t>RASMITA MALIIK</t>
  </si>
  <si>
    <t>04-May-2024</t>
  </si>
  <si>
    <t>28 Oct 2022</t>
  </si>
  <si>
    <t>04-Jun-2024</t>
  </si>
  <si>
    <t>04-Jul-2025</t>
  </si>
  <si>
    <t>SSF2870135</t>
  </si>
  <si>
    <t>GENERAL</t>
  </si>
  <si>
    <t>SASMITA JENA</t>
  </si>
  <si>
    <t>01-Jun-2024</t>
  </si>
  <si>
    <t>GL-2</t>
  </si>
  <si>
    <t>04-Jul-2024</t>
  </si>
  <si>
    <t>13-Jul-2025</t>
  </si>
  <si>
    <t>SSF2870134</t>
  </si>
  <si>
    <t>SABITREE  JENA</t>
  </si>
  <si>
    <t>03-Jul-2024</t>
  </si>
  <si>
    <t>04-Aug-2024</t>
  </si>
  <si>
    <t>03-Jul-2025</t>
  </si>
  <si>
    <t>Consumer Durable</t>
  </si>
  <si>
    <t>SSF2870367</t>
  </si>
  <si>
    <t xml:space="preserve">Samsung Refrigerator </t>
  </si>
  <si>
    <t>SAMINA JENA</t>
  </si>
  <si>
    <t>28-Nov-2024</t>
  </si>
  <si>
    <t>CDL-1</t>
  </si>
  <si>
    <t>&gt; 2 to 4 Years</t>
  </si>
  <si>
    <t>05-May-2025</t>
  </si>
  <si>
    <t>Santanu Mahananda/SF0075355</t>
  </si>
  <si>
    <t>Unable to verify loan card due to non-availability of borrower</t>
  </si>
  <si>
    <t>Misappropriation of cash has not identified.</t>
  </si>
  <si>
    <t>Borrower JANKI JENA Loan ID-(353404014)  has paid to LO Biranchi Narayan Mishra/SF0082345 through digital mode of Rs. 28300/- on dtd. 04-01-2025 ,He used to repay 2780  as EMI on dat.04-01-25 and remaining 25520 misappropriated.</t>
  </si>
  <si>
    <t>FN25-26-01420</t>
  </si>
  <si>
    <t>Biranchi Narayan Mishra</t>
  </si>
  <si>
    <t>SF0082345</t>
  </si>
  <si>
    <t>Loan officer</t>
  </si>
  <si>
    <t>3363 c2</t>
  </si>
  <si>
    <t>CSS</t>
  </si>
  <si>
    <t>Dual Staff</t>
  </si>
  <si>
    <t>R</t>
  </si>
  <si>
    <t>Soumya Ranjan</t>
  </si>
  <si>
    <t>SF0035637</t>
  </si>
  <si>
    <t>BM</t>
  </si>
  <si>
    <t>Available &amp; Updated</t>
  </si>
  <si>
    <t>L</t>
  </si>
  <si>
    <t>Manas Ranjan Sethy</t>
  </si>
  <si>
    <t>SF0064890</t>
  </si>
  <si>
    <t>BQM</t>
  </si>
  <si>
    <t>Sangam Pani/SF0028817</t>
  </si>
  <si>
    <t>Sibabarta Sahoo/SF0073509</t>
  </si>
  <si>
    <t>Gobind Parsad Mohanty/SF0009889</t>
  </si>
  <si>
    <t>Sanjaya Kumar Sahoo/SF0070624</t>
  </si>
  <si>
    <t>Terminated</t>
  </si>
  <si>
    <t>Completed-Report Submitted</t>
  </si>
  <si>
    <t>FIR Not Filled</t>
  </si>
  <si>
    <t>After caseload verification total of Rs 28300/- misappropriation of cash observed and Rs 2780/- FIMO recovery done by LO. So net fraud is Rs 25520</t>
  </si>
  <si>
    <t>8280910916</t>
  </si>
  <si>
    <t>7751073859</t>
  </si>
  <si>
    <t>7854839087</t>
  </si>
  <si>
    <t>9662830739</t>
  </si>
  <si>
    <t>9008121017</t>
  </si>
  <si>
    <t>7205757945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</si>
</sst>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OR3109</v>
      </c>
      <c r="D5" s="63" t="str">
        <f>IF('Physical Cash at Safe'!D28="Yes", 'Physical Cash at Safe'!B4, 'Borrower Wise Details'!C5)</f>
        <v>Chandikhol-2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45849</v>
      </c>
      <c r="H5" s="107" t="s">
        <v>315</v>
      </c>
      <c r="I5" s="61">
        <v>45855</v>
      </c>
      <c r="J5" s="74" t="str">
        <f>IF('Physical Cash at Safe'!D28="Yes",'Physical Cash at Safe'!E28,IF('Borrower Wise Details'!D5&lt;&gt;"",'Borrower Wise Details'!D5,""))</f>
        <v>FN25-26-01420</v>
      </c>
      <c r="K5" s="81">
        <v>1</v>
      </c>
      <c r="L5" s="82">
        <v>28300</v>
      </c>
      <c r="M5" s="82">
        <v>2780</v>
      </c>
      <c r="N5" s="82" t="s">
        <v>326</v>
      </c>
      <c r="O5" s="82" t="s">
        <v>327</v>
      </c>
      <c r="P5" s="82" t="s">
        <v>328</v>
      </c>
      <c r="Q5" s="82" t="s">
        <v>329</v>
      </c>
      <c r="R5" s="75" t="str">
        <f>IF('Physical Cash at Safe'!$D$28="Yes", 'Physical Cash at Safe'!$A$28, IF('Borrower Wise Details'!F5&lt;&gt;"", 'Borrower Wise Details'!F5, ""))</f>
        <v>Biranchi Narayan Mishra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SF0082345</v>
      </c>
      <c r="U5" s="77" t="s">
        <v>330</v>
      </c>
      <c r="V5" s="61">
        <v>45750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331</v>
      </c>
      <c r="Z5" s="61">
        <v>45855</v>
      </c>
      <c r="AA5" s="61">
        <v>45859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28300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E5" s="126">
        <f>IF(AND(AC5="", AD5=""), "", IF(AD5="", AC5, AC5 - IF(ISNUMBER(AD5), AD5, 0)))</f>
        <v>25520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45859</v>
      </c>
      <c r="AH5" s="70" t="s">
        <v>333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OR3109</v>
      </c>
      <c r="C5" s="50" t="str">
        <f>IF('Fraud Investigation Report'!D5="", "", 'Fraud Investigation Report'!D5)</f>
        <v>Chandikhol-2</v>
      </c>
      <c r="D5" s="68" t="str">
        <f>IF(OR('Fraud Investigation Report'!R5="", 'Fraud Investigation Report'!R5=0), "", 'Fraud Investigation Report'!R5)</f>
        <v>Biranchi Narayan Mishra</v>
      </c>
      <c r="E5" s="68" t="str">
        <f>IF(OR('Fraud Investigation Report'!T5="", 'Fraud Investigation Report'!T5=0), "", 'Fraud Investigation Report'!T5)</f>
        <v>SF0082345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FN25-26-01420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28300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28300</v>
      </c>
      <c r="O5" s="69">
        <f>IF('Fraud Investigation Report'!AD5="", "", 'Fraud Investigation Report'!AD5)</f>
        <v>2780</v>
      </c>
      <c r="P5" s="126">
        <f>IF(AND(N5="", O5=""), "", IF(O5="", N5, N5 - IF(ISNUMBER(O5), O5, 0)))</f>
        <v>25520</v>
      </c>
      <c r="Q5" s="49"/>
      <c r="R5" s="84" t="s">
        <v>332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6" activePane="bottomLeft" state="frozen"/>
      <selection pane="bottomLeft" activeCell="D19" sqref="D19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45855</v>
      </c>
      <c r="C6" s="18">
        <v>45854</v>
      </c>
      <c r="D6" s="18">
        <v>45855</v>
      </c>
      <c r="E6" s="19">
        <v>0.375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29</v>
      </c>
      <c r="E11" s="23">
        <f t="shared" ref="E11:E17" si="0">D11*A11</f>
        <v>14500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13</v>
      </c>
      <c r="E12" s="23">
        <f t="shared" si="0"/>
        <v>2600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17205</v>
      </c>
      <c r="C18" s="23">
        <f>B18</f>
        <v>17205</v>
      </c>
      <c r="D18" s="27">
        <v>85</v>
      </c>
      <c r="E18" s="28">
        <f>D18</f>
        <v>85</v>
      </c>
    </row>
    <row r="19" spans="1:5" ht="14.4" x14ac:dyDescent="0.3">
      <c r="A19" s="29"/>
      <c r="B19" s="30" t="s">
        <v>76</v>
      </c>
      <c r="C19" s="31">
        <f>SUM(C10:C18)</f>
        <v>17205</v>
      </c>
      <c r="D19" s="30" t="s">
        <v>76</v>
      </c>
      <c r="E19" s="31">
        <f>SUM(E10:E18)</f>
        <v>17205</v>
      </c>
    </row>
    <row r="20" spans="1:5" ht="30" customHeight="1" x14ac:dyDescent="0.3">
      <c r="A20" s="144" t="s">
        <v>97</v>
      </c>
      <c r="B20" s="145"/>
      <c r="C20" s="32">
        <v>17205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 t="s">
        <v>316</v>
      </c>
      <c r="C32" s="37" t="s">
        <v>82</v>
      </c>
      <c r="D32" s="154" t="s">
        <v>321</v>
      </c>
      <c r="E32" s="155"/>
    </row>
    <row r="33" spans="1:5" ht="18" customHeight="1" x14ac:dyDescent="0.3">
      <c r="A33" s="37" t="s">
        <v>83</v>
      </c>
      <c r="B33" s="106" t="s">
        <v>317</v>
      </c>
      <c r="C33" s="39" t="s">
        <v>84</v>
      </c>
      <c r="D33" s="148" t="s">
        <v>322</v>
      </c>
      <c r="E33" s="149"/>
    </row>
    <row r="34" spans="1:5" ht="27.6" x14ac:dyDescent="0.3">
      <c r="A34" s="39" t="s">
        <v>221</v>
      </c>
      <c r="B34" s="38" t="s">
        <v>318</v>
      </c>
      <c r="C34" s="39" t="s">
        <v>222</v>
      </c>
      <c r="D34" s="150" t="s">
        <v>323</v>
      </c>
      <c r="E34" s="151"/>
    </row>
    <row r="35" spans="1:5" ht="27.6" x14ac:dyDescent="0.3">
      <c r="A35" s="39" t="s">
        <v>223</v>
      </c>
      <c r="B35" s="38" t="s">
        <v>319</v>
      </c>
      <c r="C35" s="39" t="s">
        <v>225</v>
      </c>
      <c r="D35" s="150" t="s">
        <v>324</v>
      </c>
      <c r="E35" s="151"/>
    </row>
    <row r="36" spans="1:5" ht="25.5" customHeight="1" x14ac:dyDescent="0.3">
      <c r="A36" s="39" t="s">
        <v>224</v>
      </c>
      <c r="B36" s="38" t="s">
        <v>320</v>
      </c>
      <c r="C36" s="39" t="s">
        <v>226</v>
      </c>
      <c r="D36" s="152" t="s">
        <v>325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C5" sqref="C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OR3109</v>
      </c>
      <c r="C5" s="119" t="str">
        <f>IF('Loan Outstanding Report'!$H$5="", "", 'Loan Outstanding Report'!$H$5)</f>
        <v>Chandikhol-2</v>
      </c>
      <c r="D5" s="41" t="s">
        <v>310</v>
      </c>
      <c r="E5" s="65">
        <v>45855</v>
      </c>
      <c r="F5" s="38" t="s">
        <v>311</v>
      </c>
      <c r="G5" s="49" t="s">
        <v>312</v>
      </c>
      <c r="H5" s="49" t="s">
        <v>313</v>
      </c>
      <c r="I5" s="120" t="s">
        <v>314</v>
      </c>
      <c r="J5" s="120" t="s">
        <v>261</v>
      </c>
      <c r="K5" s="120" t="s">
        <v>265</v>
      </c>
      <c r="L5" s="11">
        <v>353404041</v>
      </c>
      <c r="M5" s="65" t="s">
        <v>266</v>
      </c>
      <c r="N5" s="124">
        <v>52000</v>
      </c>
      <c r="O5" s="124">
        <v>2780</v>
      </c>
      <c r="P5" s="121" t="s">
        <v>140</v>
      </c>
      <c r="Q5" s="80">
        <v>45661</v>
      </c>
      <c r="R5" s="124">
        <v>28300</v>
      </c>
      <c r="S5" s="124">
        <v>2780</v>
      </c>
      <c r="T5" s="124">
        <v>0</v>
      </c>
      <c r="U5" s="125">
        <f t="shared" ref="U5" si="0">IF(AND(ISBLANK(R5),ISBLANK(S5),ISBLANK(T5)),"",R5-(S5+T5))</f>
        <v>25520</v>
      </c>
      <c r="V5" s="117" t="s">
        <v>203</v>
      </c>
      <c r="W5" s="122" t="s">
        <v>309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A1" zoomScale="80" zoomScaleNormal="80" workbookViewId="0">
      <selection activeCell="AA5" sqref="A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53545</v>
      </c>
      <c r="J5" s="38" t="s">
        <v>255</v>
      </c>
      <c r="K5" s="84">
        <v>53545</v>
      </c>
      <c r="L5" s="84" t="s">
        <v>256</v>
      </c>
      <c r="M5" s="38" t="s">
        <v>257</v>
      </c>
      <c r="N5" s="84">
        <v>359802</v>
      </c>
      <c r="O5" s="84" t="s">
        <v>258</v>
      </c>
      <c r="P5" s="84">
        <v>516643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353404041</v>
      </c>
      <c r="Z5" s="38" t="s">
        <v>265</v>
      </c>
      <c r="AA5" s="108" t="s">
        <v>266</v>
      </c>
      <c r="AB5" s="84">
        <v>52000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2780</v>
      </c>
      <c r="AK5" s="84">
        <v>2780</v>
      </c>
      <c r="AL5" s="108" t="s">
        <v>273</v>
      </c>
      <c r="AM5" s="84">
        <v>26855.73</v>
      </c>
      <c r="AN5" s="112">
        <v>12064.27</v>
      </c>
      <c r="AO5" s="112">
        <v>38920</v>
      </c>
      <c r="AP5" s="112">
        <v>25144.27</v>
      </c>
      <c r="AQ5" s="112">
        <v>2983.73</v>
      </c>
      <c r="AR5" s="112">
        <v>28128</v>
      </c>
      <c r="AS5" s="112">
        <v>14285.97</v>
      </c>
      <c r="AT5" s="112">
        <v>2394.0300000000002</v>
      </c>
      <c r="AU5" s="112">
        <v>16680</v>
      </c>
      <c r="AV5" s="84">
        <v>20</v>
      </c>
      <c r="AW5" s="84"/>
      <c r="AX5" s="84"/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261</v>
      </c>
      <c r="BG5" s="84" t="s">
        <v>334</v>
      </c>
      <c r="BH5" s="114" t="s">
        <v>306</v>
      </c>
      <c r="BI5" s="38" t="s">
        <v>110</v>
      </c>
      <c r="BJ5" s="85">
        <v>45855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28300</v>
      </c>
      <c r="BQ5" s="117" t="s">
        <v>203</v>
      </c>
      <c r="BR5" s="118" t="s">
        <v>309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53545</v>
      </c>
      <c r="J6" s="38" t="s">
        <v>255</v>
      </c>
      <c r="K6" s="84">
        <v>53545</v>
      </c>
      <c r="L6" s="84" t="s">
        <v>256</v>
      </c>
      <c r="M6" s="38" t="s">
        <v>257</v>
      </c>
      <c r="N6" s="84">
        <v>359802</v>
      </c>
      <c r="O6" s="84" t="s">
        <v>258</v>
      </c>
      <c r="P6" s="84">
        <v>516643</v>
      </c>
      <c r="Q6" s="38" t="s">
        <v>259</v>
      </c>
      <c r="R6" s="38" t="s">
        <v>260</v>
      </c>
      <c r="S6" s="84" t="s">
        <v>275</v>
      </c>
      <c r="T6" s="84" t="s">
        <v>275</v>
      </c>
      <c r="U6" s="84" t="s">
        <v>262</v>
      </c>
      <c r="V6" s="84" t="s">
        <v>263</v>
      </c>
      <c r="W6" s="84">
        <v>541</v>
      </c>
      <c r="X6" s="38" t="s">
        <v>264</v>
      </c>
      <c r="Y6" s="84">
        <v>353800589</v>
      </c>
      <c r="Z6" s="38" t="s">
        <v>276</v>
      </c>
      <c r="AA6" s="108" t="s">
        <v>277</v>
      </c>
      <c r="AB6" s="84">
        <v>50000</v>
      </c>
      <c r="AC6" s="108" t="s">
        <v>267</v>
      </c>
      <c r="AD6" s="84">
        <v>24</v>
      </c>
      <c r="AE6" s="84" t="s">
        <v>268</v>
      </c>
      <c r="AF6" s="84" t="s">
        <v>269</v>
      </c>
      <c r="AG6" s="108" t="s">
        <v>270</v>
      </c>
      <c r="AH6" s="84" t="s">
        <v>271</v>
      </c>
      <c r="AI6" s="108" t="s">
        <v>278</v>
      </c>
      <c r="AJ6" s="84">
        <v>2670</v>
      </c>
      <c r="AK6" s="84">
        <v>2670</v>
      </c>
      <c r="AL6" s="108" t="s">
        <v>279</v>
      </c>
      <c r="AM6" s="84">
        <v>15496.69</v>
      </c>
      <c r="AN6" s="112">
        <v>8533.31</v>
      </c>
      <c r="AO6" s="112">
        <v>24030</v>
      </c>
      <c r="AP6" s="112">
        <v>34503.31</v>
      </c>
      <c r="AQ6" s="112">
        <v>6091.69</v>
      </c>
      <c r="AR6" s="112">
        <v>40595</v>
      </c>
      <c r="AS6" s="112">
        <v>21465.91</v>
      </c>
      <c r="AT6" s="112">
        <v>5234.09</v>
      </c>
      <c r="AU6" s="112">
        <v>26700</v>
      </c>
      <c r="AV6" s="84">
        <v>19</v>
      </c>
      <c r="AW6" s="84"/>
      <c r="AX6" s="84"/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275</v>
      </c>
      <c r="BG6" s="84" t="s">
        <v>335</v>
      </c>
      <c r="BH6" s="114" t="s">
        <v>306</v>
      </c>
      <c r="BI6" s="38" t="s">
        <v>110</v>
      </c>
      <c r="BJ6" s="85">
        <v>45855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307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53545</v>
      </c>
      <c r="J7" s="38" t="s">
        <v>255</v>
      </c>
      <c r="K7" s="84">
        <v>53545</v>
      </c>
      <c r="L7" s="84" t="s">
        <v>256</v>
      </c>
      <c r="M7" s="38" t="s">
        <v>257</v>
      </c>
      <c r="N7" s="84">
        <v>359802</v>
      </c>
      <c r="O7" s="84" t="s">
        <v>258</v>
      </c>
      <c r="P7" s="84">
        <v>516643</v>
      </c>
      <c r="Q7" s="38" t="s">
        <v>259</v>
      </c>
      <c r="R7" s="38" t="s">
        <v>260</v>
      </c>
      <c r="S7" s="84" t="s">
        <v>280</v>
      </c>
      <c r="T7" s="84" t="s">
        <v>280</v>
      </c>
      <c r="U7" s="84" t="s">
        <v>262</v>
      </c>
      <c r="V7" s="84" t="s">
        <v>263</v>
      </c>
      <c r="W7" s="84">
        <v>0</v>
      </c>
      <c r="X7" s="38" t="s">
        <v>264</v>
      </c>
      <c r="Y7" s="84">
        <v>356669358</v>
      </c>
      <c r="Z7" s="38" t="s">
        <v>281</v>
      </c>
      <c r="AA7" s="108" t="s">
        <v>282</v>
      </c>
      <c r="AB7" s="84">
        <v>55000</v>
      </c>
      <c r="AC7" s="108" t="s">
        <v>267</v>
      </c>
      <c r="AD7" s="84">
        <v>24</v>
      </c>
      <c r="AE7" s="84" t="s">
        <v>268</v>
      </c>
      <c r="AF7" s="84" t="s">
        <v>269</v>
      </c>
      <c r="AG7" s="108" t="s">
        <v>283</v>
      </c>
      <c r="AH7" s="84" t="s">
        <v>271</v>
      </c>
      <c r="AI7" s="108" t="s">
        <v>284</v>
      </c>
      <c r="AJ7" s="84">
        <v>2940</v>
      </c>
      <c r="AK7" s="84">
        <v>2940</v>
      </c>
      <c r="AL7" s="108" t="s">
        <v>285</v>
      </c>
      <c r="AM7" s="84">
        <v>28791.53</v>
      </c>
      <c r="AN7" s="112">
        <v>12368.47</v>
      </c>
      <c r="AO7" s="112">
        <v>41160</v>
      </c>
      <c r="AP7" s="112">
        <v>26208.47</v>
      </c>
      <c r="AQ7" s="112">
        <v>3104.53</v>
      </c>
      <c r="AR7" s="112">
        <v>29313</v>
      </c>
      <c r="AS7" s="112">
        <v>0</v>
      </c>
      <c r="AT7" s="112">
        <v>0</v>
      </c>
      <c r="AU7" s="112">
        <v>0</v>
      </c>
      <c r="AV7" s="84">
        <v>14</v>
      </c>
      <c r="AW7" s="84"/>
      <c r="AX7" s="84"/>
      <c r="AY7" s="108"/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280</v>
      </c>
      <c r="BG7" s="84" t="s">
        <v>336</v>
      </c>
      <c r="BH7" s="114" t="s">
        <v>306</v>
      </c>
      <c r="BI7" s="38" t="s">
        <v>110</v>
      </c>
      <c r="BJ7" s="85">
        <v>45855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308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53545</v>
      </c>
      <c r="J8" s="38" t="s">
        <v>255</v>
      </c>
      <c r="K8" s="84">
        <v>53545</v>
      </c>
      <c r="L8" s="84" t="s">
        <v>256</v>
      </c>
      <c r="M8" s="38" t="s">
        <v>257</v>
      </c>
      <c r="N8" s="84">
        <v>359802</v>
      </c>
      <c r="O8" s="84" t="s">
        <v>258</v>
      </c>
      <c r="P8" s="84">
        <v>516643</v>
      </c>
      <c r="Q8" s="38" t="s">
        <v>259</v>
      </c>
      <c r="R8" s="38" t="s">
        <v>260</v>
      </c>
      <c r="S8" s="84" t="s">
        <v>286</v>
      </c>
      <c r="T8" s="84" t="s">
        <v>286</v>
      </c>
      <c r="U8" s="84" t="s">
        <v>287</v>
      </c>
      <c r="V8" s="84" t="s">
        <v>263</v>
      </c>
      <c r="W8" s="84">
        <v>0</v>
      </c>
      <c r="X8" s="38" t="s">
        <v>264</v>
      </c>
      <c r="Y8" s="84">
        <v>357151884</v>
      </c>
      <c r="Z8" s="38" t="s">
        <v>288</v>
      </c>
      <c r="AA8" s="108" t="s">
        <v>289</v>
      </c>
      <c r="AB8" s="84">
        <v>50000</v>
      </c>
      <c r="AC8" s="108" t="s">
        <v>267</v>
      </c>
      <c r="AD8" s="84">
        <v>24</v>
      </c>
      <c r="AE8" s="84" t="s">
        <v>290</v>
      </c>
      <c r="AF8" s="84" t="s">
        <v>269</v>
      </c>
      <c r="AG8" s="108" t="s">
        <v>270</v>
      </c>
      <c r="AH8" s="84" t="s">
        <v>271</v>
      </c>
      <c r="AI8" s="108" t="s">
        <v>291</v>
      </c>
      <c r="AJ8" s="84">
        <v>2670</v>
      </c>
      <c r="AK8" s="84">
        <v>2670</v>
      </c>
      <c r="AL8" s="108" t="s">
        <v>292</v>
      </c>
      <c r="AM8" s="84">
        <v>23896.560000000001</v>
      </c>
      <c r="AN8" s="112">
        <v>10813.44</v>
      </c>
      <c r="AO8" s="112">
        <v>34710</v>
      </c>
      <c r="AP8" s="112">
        <v>26103.439999999999</v>
      </c>
      <c r="AQ8" s="112">
        <v>3404.56</v>
      </c>
      <c r="AR8" s="112">
        <v>29508</v>
      </c>
      <c r="AS8" s="112">
        <v>0</v>
      </c>
      <c r="AT8" s="112">
        <v>0</v>
      </c>
      <c r="AU8" s="112">
        <v>0</v>
      </c>
      <c r="AV8" s="84">
        <v>13</v>
      </c>
      <c r="AW8" s="84"/>
      <c r="AX8" s="84"/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286</v>
      </c>
      <c r="BG8" s="84" t="s">
        <v>337</v>
      </c>
      <c r="BH8" s="114" t="s">
        <v>306</v>
      </c>
      <c r="BI8" s="38" t="s">
        <v>110</v>
      </c>
      <c r="BJ8" s="85">
        <v>45855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308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53545</v>
      </c>
      <c r="J9" s="38" t="s">
        <v>255</v>
      </c>
      <c r="K9" s="84">
        <v>53545</v>
      </c>
      <c r="L9" s="84" t="s">
        <v>256</v>
      </c>
      <c r="M9" s="38" t="s">
        <v>257</v>
      </c>
      <c r="N9" s="84">
        <v>359802</v>
      </c>
      <c r="O9" s="84" t="s">
        <v>258</v>
      </c>
      <c r="P9" s="84">
        <v>516643</v>
      </c>
      <c r="Q9" s="38" t="s">
        <v>259</v>
      </c>
      <c r="R9" s="38" t="s">
        <v>260</v>
      </c>
      <c r="S9" s="84" t="s">
        <v>293</v>
      </c>
      <c r="T9" s="84" t="s">
        <v>293</v>
      </c>
      <c r="U9" s="84" t="s">
        <v>262</v>
      </c>
      <c r="V9" s="84" t="s">
        <v>263</v>
      </c>
      <c r="W9" s="84">
        <v>0</v>
      </c>
      <c r="X9" s="38" t="s">
        <v>264</v>
      </c>
      <c r="Y9" s="84">
        <v>357644208</v>
      </c>
      <c r="Z9" s="38" t="s">
        <v>294</v>
      </c>
      <c r="AA9" s="108" t="s">
        <v>295</v>
      </c>
      <c r="AB9" s="84">
        <v>52000</v>
      </c>
      <c r="AC9" s="108" t="s">
        <v>267</v>
      </c>
      <c r="AD9" s="84">
        <v>24</v>
      </c>
      <c r="AE9" s="84" t="s">
        <v>290</v>
      </c>
      <c r="AF9" s="84" t="s">
        <v>269</v>
      </c>
      <c r="AG9" s="108" t="s">
        <v>270</v>
      </c>
      <c r="AH9" s="84" t="s">
        <v>271</v>
      </c>
      <c r="AI9" s="108" t="s">
        <v>296</v>
      </c>
      <c r="AJ9" s="84">
        <v>2780</v>
      </c>
      <c r="AK9" s="84">
        <v>2780</v>
      </c>
      <c r="AL9" s="108" t="s">
        <v>297</v>
      </c>
      <c r="AM9" s="84">
        <v>16541.63</v>
      </c>
      <c r="AN9" s="112">
        <v>8478.3700000000008</v>
      </c>
      <c r="AO9" s="112">
        <v>25020</v>
      </c>
      <c r="AP9" s="112">
        <v>35458.370000000003</v>
      </c>
      <c r="AQ9" s="112">
        <v>6197.63</v>
      </c>
      <c r="AR9" s="112">
        <v>41656</v>
      </c>
      <c r="AS9" s="112">
        <v>6258.17</v>
      </c>
      <c r="AT9" s="112">
        <v>2081.83</v>
      </c>
      <c r="AU9" s="112">
        <v>8340</v>
      </c>
      <c r="AV9" s="84">
        <v>12</v>
      </c>
      <c r="AW9" s="84"/>
      <c r="AX9" s="84"/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293</v>
      </c>
      <c r="BG9" s="84" t="s">
        <v>338</v>
      </c>
      <c r="BH9" s="114" t="s">
        <v>306</v>
      </c>
      <c r="BI9" s="38" t="s">
        <v>110</v>
      </c>
      <c r="BJ9" s="85">
        <v>45855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307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53545</v>
      </c>
      <c r="J10" s="38" t="s">
        <v>255</v>
      </c>
      <c r="K10" s="84">
        <v>53545</v>
      </c>
      <c r="L10" s="84" t="s">
        <v>256</v>
      </c>
      <c r="M10" s="38" t="s">
        <v>257</v>
      </c>
      <c r="N10" s="84">
        <v>359802</v>
      </c>
      <c r="O10" s="84" t="s">
        <v>258</v>
      </c>
      <c r="P10" s="84">
        <v>516643</v>
      </c>
      <c r="Q10" s="38" t="s">
        <v>259</v>
      </c>
      <c r="R10" s="38" t="s">
        <v>298</v>
      </c>
      <c r="S10" s="84" t="s">
        <v>299</v>
      </c>
      <c r="T10" s="84" t="s">
        <v>299</v>
      </c>
      <c r="U10" s="84" t="s">
        <v>262</v>
      </c>
      <c r="V10" s="84" t="s">
        <v>263</v>
      </c>
      <c r="W10" s="84">
        <v>0</v>
      </c>
      <c r="X10" s="38" t="s">
        <v>300</v>
      </c>
      <c r="Y10" s="84">
        <v>358793865</v>
      </c>
      <c r="Z10" s="38" t="s">
        <v>301</v>
      </c>
      <c r="AA10" s="108" t="s">
        <v>302</v>
      </c>
      <c r="AB10" s="84">
        <v>16800</v>
      </c>
      <c r="AC10" s="108" t="s">
        <v>267</v>
      </c>
      <c r="AD10" s="84">
        <v>12</v>
      </c>
      <c r="AE10" s="84" t="s">
        <v>303</v>
      </c>
      <c r="AF10" s="84" t="s">
        <v>269</v>
      </c>
      <c r="AG10" s="108" t="s">
        <v>270</v>
      </c>
      <c r="AH10" s="84" t="s">
        <v>304</v>
      </c>
      <c r="AI10" s="108" t="s">
        <v>273</v>
      </c>
      <c r="AJ10" s="84">
        <v>1590</v>
      </c>
      <c r="AK10" s="84">
        <v>1590</v>
      </c>
      <c r="AL10" s="108" t="s">
        <v>305</v>
      </c>
      <c r="AM10" s="84">
        <v>2445.25</v>
      </c>
      <c r="AN10" s="112">
        <v>734.75</v>
      </c>
      <c r="AO10" s="112">
        <v>3180</v>
      </c>
      <c r="AP10" s="112">
        <v>14354.75</v>
      </c>
      <c r="AQ10" s="112">
        <v>1635.25</v>
      </c>
      <c r="AR10" s="112">
        <v>15990</v>
      </c>
      <c r="AS10" s="112">
        <v>6789</v>
      </c>
      <c r="AT10" s="112">
        <v>1161</v>
      </c>
      <c r="AU10" s="112">
        <v>7950</v>
      </c>
      <c r="AV10" s="84">
        <v>7</v>
      </c>
      <c r="AW10" s="84"/>
      <c r="AX10" s="84"/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299</v>
      </c>
      <c r="BG10" s="84" t="s">
        <v>339</v>
      </c>
      <c r="BH10" s="114" t="s">
        <v>306</v>
      </c>
      <c r="BI10" s="38" t="s">
        <v>110</v>
      </c>
      <c r="BJ10" s="85">
        <v>45855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307</v>
      </c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2025-07-21T09:52:58Z</dcterms:modified>
</cp:coreProperties>
</file>