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80\Downloads\"/>
    </mc:Choice>
  </mc:AlternateContent>
  <xr:revisionPtr revIDLastSave="0" documentId="13_ncr:1_{28B34931-244C-44E7-80C7-A20A67E87E2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E19" i="23" s="1"/>
  <c r="C11" i="23"/>
  <c r="C19" i="23" s="1"/>
  <c r="E10" i="23"/>
  <c r="G5" i="24"/>
  <c r="B5" i="24"/>
  <c r="AF5" i="7" a="1"/>
  <c r="AF5" i="7" s="1"/>
  <c r="AD5" i="7" a="1"/>
  <c r="AD5" i="7" s="1"/>
  <c r="AC5" i="7" a="1"/>
  <c r="AC5" i="7"/>
  <c r="AB5" i="7" a="1"/>
  <c r="AB5" i="7"/>
  <c r="X5" i="7" a="1"/>
  <c r="X5" i="7" s="1"/>
  <c r="W5" i="7"/>
  <c r="M5" i="24" s="1"/>
  <c r="T5" i="7"/>
  <c r="E5" i="24" s="1"/>
  <c r="S5" i="7"/>
  <c r="F5" i="24" s="1"/>
  <c r="R5" i="7"/>
  <c r="D5" i="24" s="1"/>
  <c r="J5" i="7"/>
  <c r="D5" i="7"/>
  <c r="E5" i="7" s="1"/>
  <c r="C5" i="7"/>
  <c r="B5" i="7"/>
  <c r="F5" i="7" l="1"/>
  <c r="C5" i="24"/>
  <c r="C23" i="23"/>
  <c r="O5" i="24"/>
  <c r="AE5" i="7"/>
  <c r="H5" i="24"/>
  <c r="I5" i="24"/>
  <c r="J5" i="24"/>
  <c r="K5" i="24"/>
  <c r="L5" i="24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<sst xmlns="http://schemas.openxmlformats.org/spreadsheetml/2006/main" count="354" uniqueCount="302">
  <si>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</si>
  <si>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</si>
  <si>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</si>
  <si>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</si>
  <si>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</si>
  <si>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</si>
  <si>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</si>
  <si>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</si>
  <si>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</si>
  <si>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</si>
  <si>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</si>
  <si>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</si>
  <si>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</si>
  <si>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</si>
  <si>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</si>
  <si>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</si>
  <si>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</si>
  <si>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</si>
  <si>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</si>
  <si>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</si>
  <si>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</si>
  <si>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</si>
  <si>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</si>
  <si>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</si>
  <si>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</si>
  <si>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</si>
  <si>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</si>
  <si>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</si>
  <si>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</si>
  <si>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</si>
  <si>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</si>
  <si>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</si>
  <si>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</si>
  <si>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</si>
  <si>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</si>
  <si>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</si>
  <si>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</si>
  <si>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</si>
  <si>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</si>
  <si>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</si>
  <si>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</si>
  <si>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</si>
  <si>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</si>
  <si>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</si>
  <si>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</si>
  <si>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</si>
  <si>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</si>
  <si>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</si>
  <si>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</si>
  <si>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</si>
  <si>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</si>
  <si>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</si>
  <si>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</si>
  <si>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</si>
  <si>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</si>
  <si>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</si>
  <si>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</si>
  <si>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</si>
  <si>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</si>
  <si>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</si>
  <si>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</si>
  <si>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</si>
  <si>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</si>
  <si>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</si>
  <si>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</si>
  <si>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</si>
  <si>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</si>
  <si>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</si>
  <si>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</si>
  <si>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</si>
  <si>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</si>
  <si>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</si>
  <si>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</si>
  <si>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</si>
  <si>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</si>
  <si>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</si>
  <si>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</si>
  <si>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</si>
  <si>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</si>
  <si>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</si>
  <si>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</si>
  <si>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</si>
  <si>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</si>
  <si>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</si>
  <si>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</si>
  <si>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</si>
  <si>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</si>
  <si>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</si>
  <si>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</si>
  <si>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</si>
  <si>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</si>
  <si>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</si>
  <si>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</si>
  <si>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</si>
  <si>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</si>
  <si>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</si>
  <si>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</si>
  <si>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</si>
  <si>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</si>
  <si>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</si>
  <si>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</si>
  <si>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</si>
  <si>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</si>
  <si>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</si>
  <si>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</si>
  <si>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</si>
  <si>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</si>
  <si>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</si>
  <si>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</si>
  <si>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</si>
  <si>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</si>
  <si>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</si>
  <si>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</si>
  <si>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</si>
  <si>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</si>
  <si>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</si>
  <si>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</si>
  <si>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</si>
  <si>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</si>
  <si>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</si>
  <si>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</si>
  <si>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</si>
  <si>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</si>
  <si>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</si>
  <si>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</si>
  <si>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</si>
  <si>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</si>
  <si>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</si>
  <si>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</si>
  <si>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</si>
  <si>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</si>
  <si>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</si>
  <si>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</si>
  <si>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</si>
  <si>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</si>
  <si>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</si>
  <si>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</si>
  <si>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</si>
  <si>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</si>
  <si>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</si>
  <si>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</si>
  <si>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</si>
  <si>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</si>
  <si>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</si>
  <si>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</si>
  <si>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</si>
  <si>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</si>
  <si>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</si>
  <si>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</si>
  <si>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</si>
  <si>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</si>
  <si>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</si>
  <si>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</si>
  <si>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</si>
  <si>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</si>
  <si>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</si>
  <si>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</si>
  <si>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</si>
  <si>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</si>
  <si>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</si>
  <si>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</si>
  <si>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</si>
  <si>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</si>
  <si>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</si>
  <si>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</si>
  <si>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</si>
  <si>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</si>
  <si>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</si>
  <si>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</si>
  <si>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</si>
  <si>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</si>
  <si>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</si>
  <si>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</si>
  <si>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</si>
  <si>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</si>
  <si>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</si>
  <si>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</si>
  <si>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</si>
  <si>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</si>
  <si>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</si>
  <si>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</si>
  <si>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</si>
  <si>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</si>
  <si>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</si>
  <si>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</si>
  <si>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</si>
  <si>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</si>
  <si>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</si>
  <si>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</si>
  <si>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</si>
  <si>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</si>
  <si>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</si>
  <si>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</si>
  <si>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</si>
  <si>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</si>
  <si>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</si>
  <si>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</si>
  <si>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</si>
  <si>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</si>
  <si>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</si>
  <si>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</si>
  <si>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</si>
  <si>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</si>
  <si>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</si>
  <si>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</si>
  <si>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</si>
  <si>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</si>
  <si>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</si>
  <si>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</si>
  <si>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</si>
  <si>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</si>
  <si>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</si>
  <si>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</si>
  <si>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</si>
  <si>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</si>
  <si>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</si>
  <si>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</si>
  <si>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</si>
  <si>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</si>
  <si>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</si>
  <si>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</si>
  <si>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</si>
  <si>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</si>
  <si>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</si>
  <si>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</si>
  <si>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</si>
  <si>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</si>
  <si>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</si>
  <si>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</si>
  <si>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</si>
  <si>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</si>
  <si>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</si>
  <si>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</si>
  <si>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</si>
  <si>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</si>
  <si>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</si>
  <si>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</si>
  <si>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</si>
  <si>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</si>
  <si>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</si>
  <si>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</si>
  <si>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</si>
  <si>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</si>
  <si>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</si>
  <si>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</si>
  <si>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</si>
  <si>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</si>
  <si>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</si>
  <si>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</si>
  <si>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</si>
  <si>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Bihar-1</t>
  </si>
  <si>
    <t>Muzaffarpur</t>
  </si>
  <si>
    <t>Sitamarhi</t>
  </si>
  <si>
    <t>Chakia</t>
  </si>
  <si>
    <t>BH3571</t>
  </si>
  <si>
    <t>Patahi</t>
  </si>
  <si>
    <t>PATAHI</t>
  </si>
  <si>
    <t>SF0096364</t>
  </si>
  <si>
    <t>Rajan Kumar</t>
  </si>
  <si>
    <t>PATAHI C3</t>
  </si>
  <si>
    <t>PATAHI C3 Manorath Ward 131</t>
  </si>
  <si>
    <t>Chetana</t>
  </si>
  <si>
    <t>SSF4377782</t>
  </si>
  <si>
    <t>BC</t>
  </si>
  <si>
    <t>HINDU</t>
  </si>
  <si>
    <t>Kirana shop</t>
  </si>
  <si>
    <t>SHOBHA DEVI</t>
  </si>
  <si>
    <t>25-Aug-2023</t>
  </si>
  <si>
    <t>10</t>
  </si>
  <si>
    <t>1</t>
  </si>
  <si>
    <t>1 Yrs</t>
  </si>
  <si>
    <t>25 Aug 2023</t>
  </si>
  <si>
    <t>&lt;= 2 Years</t>
  </si>
  <si>
    <t>10-Oct-2023</t>
  </si>
  <si>
    <t>11-Jun-2025</t>
  </si>
  <si>
    <t>Open</t>
  </si>
  <si>
    <t>Abhishek Kumar/SF0078355</t>
  </si>
  <si>
    <t xml:space="preserve">1 EMI taken through cash on date-10/11/2024 of Rs.2240/-but entry not posted in FIMO by LO- </t>
  </si>
  <si>
    <t>Rohit Kumar</t>
  </si>
  <si>
    <t>SF0062010</t>
  </si>
  <si>
    <t>LO</t>
  </si>
  <si>
    <t>FN25-26-01457</t>
  </si>
  <si>
    <t>Bihar</t>
  </si>
  <si>
    <t>Dual Staff</t>
  </si>
  <si>
    <t>G1</t>
  </si>
  <si>
    <t>Nanki Kumar</t>
  </si>
  <si>
    <t>SF0047244</t>
  </si>
  <si>
    <t>Branch Manager</t>
  </si>
  <si>
    <t xml:space="preserve">Available &amp; Updated </t>
  </si>
  <si>
    <t>G2</t>
  </si>
  <si>
    <t>Guddu Kumar</t>
  </si>
  <si>
    <t>SF0066560</t>
  </si>
  <si>
    <t>Branch Quality Manager</t>
  </si>
  <si>
    <t>Complaint Lodged</t>
  </si>
  <si>
    <t>CSS</t>
  </si>
  <si>
    <t>Suman Saurabh/SF0093573</t>
  </si>
  <si>
    <t>Aditya Kumar/SF0092055</t>
  </si>
  <si>
    <t>Vidya Bhusan Dubey/SF0024851</t>
  </si>
  <si>
    <t>Alok Kumar Raju/SF0091403</t>
  </si>
  <si>
    <t>Completed-Report Submitted</t>
  </si>
  <si>
    <t>Complaint raised by borrower to css that she has paid her emi but still showing od. Post verification it is observed that rs.2240/- paid to LO on dated 10-11-24 but LO Rohit Kumar/SF0062010 did not post that amount in fimo.</t>
  </si>
  <si>
    <t>Resigned-Exited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</si>
</sst>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/mmm/yy;@"/>
    <numFmt numFmtId="171" formatCode="[$-409]dd/mmm/yy;@"/>
    <numFmt numFmtId="172" formatCode="[$-14009]dd/mm/yyyy;@"/>
    <numFmt numFmtId="173" formatCode="[$-409]h:mm\ AM/PM;@"/>
    <numFmt numFmtId="174" formatCode="&quot;₹&quot;\ #,##0"/>
    <numFmt numFmtId="175" formatCode="dd/mm/yyyy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10"/>
      <color rgb="FF000000"/>
      <name val="Calibri"/>
      <charset val="134"/>
    </font>
    <font>
      <b/>
      <sz val="10"/>
      <color theme="1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sz val="11"/>
      <color theme="1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23" fillId="0" borderId="0"/>
    <xf numFmtId="0" fontId="30" fillId="0" borderId="0"/>
    <xf numFmtId="0" fontId="25" fillId="0" borderId="0">
      <protection locked="0"/>
    </xf>
    <xf numFmtId="0" fontId="30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30" fillId="0" borderId="0"/>
    <xf numFmtId="0" fontId="31" fillId="0" borderId="0"/>
    <xf numFmtId="0" fontId="25" fillId="0" borderId="0"/>
    <xf numFmtId="0" fontId="27" fillId="0" borderId="0"/>
    <xf numFmtId="0" fontId="30" fillId="0" borderId="0"/>
    <xf numFmtId="0" fontId="30" fillId="0" borderId="0"/>
    <xf numFmtId="168" fontId="2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2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6" fillId="0" borderId="2" xfId="0" applyNumberFormat="1" applyFont="1" applyBorder="1" applyAlignment="1" applyProtection="1">
      <alignment horizontal="center" vertical="center" wrapText="1" readingOrder="1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1" fontId="1" fillId="0" borderId="1" xfId="0" applyNumberFormat="1" applyFont="1" applyBorder="1" applyAlignment="1" applyProtection="1">
      <alignment horizontal="left" vertical="center"/>
      <protection locked="0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2" fontId="1" fillId="0" borderId="0" xfId="0" applyNumberFormat="1" applyFont="1"/>
    <xf numFmtId="0" fontId="9" fillId="0" borderId="3" xfId="16" applyFont="1" applyBorder="1" applyAlignment="1" applyProtection="1">
      <alignment vertical="center"/>
    </xf>
    <xf numFmtId="0" fontId="10" fillId="0" borderId="3" xfId="16" applyFont="1" applyBorder="1" applyAlignment="1" applyProtection="1">
      <alignment vertical="center"/>
    </xf>
    <xf numFmtId="0" fontId="11" fillId="0" borderId="0" xfId="0" applyFont="1"/>
    <xf numFmtId="0" fontId="7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2" fontId="12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3" fontId="1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4" fontId="19" fillId="6" borderId="1" xfId="1" applyNumberFormat="1" applyFont="1" applyFill="1" applyBorder="1" applyAlignment="1" applyProtection="1">
      <alignment horizontal="center" vertical="center"/>
      <protection hidden="1"/>
    </xf>
    <xf numFmtId="174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4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4" fontId="1" fillId="0" borderId="12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4" xfId="16" applyFont="1" applyBorder="1" applyAlignment="1" applyProtection="1">
      <alignment vertical="center"/>
    </xf>
    <xf numFmtId="0" fontId="9" fillId="0" borderId="5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0" fillId="10" borderId="12" xfId="21" applyFont="1" applyFill="1" applyBorder="1"/>
    <xf numFmtId="0" fontId="0" fillId="10" borderId="14" xfId="21" applyFont="1" applyFill="1" applyBorder="1"/>
    <xf numFmtId="0" fontId="12" fillId="6" borderId="13" xfId="16" applyFont="1" applyFill="1" applyBorder="1" applyAlignment="1" applyProtection="1">
      <alignment horizontal="center" vertical="center" wrapText="1"/>
    </xf>
    <xf numFmtId="0" fontId="12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5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5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2" fillId="13" borderId="1" xfId="21" applyFont="1" applyFill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C4" sqref="C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1" t="str">
        <f>IF('Physical Cash at Safe'!D28="Yes",'Physical Cash at Safe'!B4,'Borrower Wise Details'!B5)</f>
        <v>BH3571</v>
      </c>
      <c r="D5" s="112" t="str">
        <f>IF('Physical Cash at Safe'!D28="Yes",'Physical Cash at Safe'!A4,'Borrower Wise Details'!C5)</f>
        <v>Patahi</v>
      </c>
      <c r="E5" s="112" t="str">
        <f>IF(D5="","",IF(ISBLANK('Loan Outstanding Report'!C5),IF('Physical Cash at Safe'!D28="Yes",'Physical Cash at Safe'!A6,""),'Loan Outstanding Report'!C5))</f>
        <v>Bihar-1</v>
      </c>
      <c r="F5" s="112" t="str">
        <f>IF(D5="","",IF(ISBLANK('Loan Outstanding Report'!D5),IF('Physical Cash at Safe'!D28="Yes",'Physical Cash at Safe'!E4,""),'Loan Outstanding Report'!D5))</f>
        <v>Muzaffarpur</v>
      </c>
      <c r="G5" s="113">
        <v>45845</v>
      </c>
      <c r="H5" s="114" t="s">
        <v>294</v>
      </c>
      <c r="I5" s="113">
        <v>45860</v>
      </c>
      <c r="J5" s="116" t="str">
        <f>IF('Physical Cash at Safe'!D28="Yes",'Physical Cash at Safe'!E28,IF('Borrower Wise Details'!D5&lt;&gt;"",'Borrower Wise Details'!D5,""))</f>
        <v>FN25-26-01457</v>
      </c>
      <c r="K5" s="117">
        <v>1</v>
      </c>
      <c r="L5" s="118">
        <v>2240</v>
      </c>
      <c r="M5" s="118">
        <v>0</v>
      </c>
      <c r="N5" s="118" t="s">
        <v>295</v>
      </c>
      <c r="O5" s="118" t="s">
        <v>296</v>
      </c>
      <c r="P5" s="118" t="s">
        <v>297</v>
      </c>
      <c r="Q5" s="118" t="s">
        <v>298</v>
      </c>
      <c r="R5" s="120" t="str">
        <f>IF('Physical Cash at Safe'!$D$28="Yes",'Physical Cash at Safe'!$A$28,IF('Borrower Wise Details'!F5&lt;&gt;"",'Borrower Wise Details'!F5,""))</f>
        <v>Rohit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SF0062010</v>
      </c>
      <c r="U5" s="121" t="s">
        <v>301</v>
      </c>
      <c r="V5" s="113">
        <v>45803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299</v>
      </c>
      <c r="Z5" s="113">
        <v>45863</v>
      </c>
      <c r="AA5" s="113">
        <v>45863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2240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45866</v>
      </c>
      <c r="AH5" s="125" t="s">
        <v>300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2" t="s">
        <v>90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BH3571</v>
      </c>
      <c r="C5" s="97" t="str">
        <f>IF('Fraud Investigation Report'!D5="","",'Fraud Investigation Report'!D5)</f>
        <v>Patahi</v>
      </c>
      <c r="D5" s="98" t="str">
        <f>IF(OR('Fraud Investigation Report'!R5="",'Fraud Investigation Report'!R5=0),"",'Fraud Investigation Report'!R5)</f>
        <v>Rohit Kumar</v>
      </c>
      <c r="E5" s="98" t="str">
        <f>IF(OR('Fraud Investigation Report'!T5="",'Fraud Investigation Report'!T5=0),"",'Fraud Investigation Report'!T5)</f>
        <v>SF0062010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FN25-26-01457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2240</v>
      </c>
      <c r="O5" s="99">
        <f>IF('Fraud Investigation Report'!AD5="","",'Fraud Investigation Report'!AD5)</f>
        <v>0</v>
      </c>
      <c r="P5" s="102">
        <f>IF(AND(N5="",O5=""),"",IF(O5="",N5,N5-IF(ISNUMBER(O5),O5,0)))</f>
        <v>2240</v>
      </c>
      <c r="Q5" s="44"/>
      <c r="R5" s="12" t="s">
        <v>293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30" sqref="D30:E30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3" t="s">
        <v>52</v>
      </c>
      <c r="B1" s="134"/>
      <c r="C1" s="134"/>
      <c r="D1" s="134"/>
      <c r="E1" s="135"/>
    </row>
    <row r="2" spans="1:5" ht="18">
      <c r="A2" s="54"/>
      <c r="B2" s="136" t="s">
        <v>53</v>
      </c>
      <c r="C2" s="136"/>
      <c r="D2" s="136"/>
      <c r="E2" s="55"/>
    </row>
    <row r="3" spans="1:5" ht="14.4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 t="s">
        <v>254</v>
      </c>
      <c r="B4" s="42" t="s">
        <v>255</v>
      </c>
      <c r="C4" s="42" t="s">
        <v>253</v>
      </c>
      <c r="D4" s="42" t="s">
        <v>251</v>
      </c>
      <c r="E4" s="42" t="s">
        <v>251</v>
      </c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 t="s">
        <v>282</v>
      </c>
      <c r="B6" s="60">
        <v>45863</v>
      </c>
      <c r="C6" s="60">
        <v>45862</v>
      </c>
      <c r="D6" s="60">
        <v>45863</v>
      </c>
      <c r="E6" s="61">
        <v>0.375</v>
      </c>
    </row>
    <row r="7" spans="1:5" ht="15.6">
      <c r="A7" s="137" t="s">
        <v>118</v>
      </c>
      <c r="B7" s="138"/>
      <c r="C7" s="138"/>
      <c r="D7" s="138"/>
      <c r="E7" s="138"/>
    </row>
    <row r="8" spans="1:5" ht="15" customHeight="1">
      <c r="A8" s="164" t="s">
        <v>119</v>
      </c>
      <c r="B8" s="139" t="s">
        <v>120</v>
      </c>
      <c r="C8" s="140"/>
      <c r="D8" s="141" t="s">
        <v>121</v>
      </c>
      <c r="E8" s="142"/>
    </row>
    <row r="9" spans="1:5" ht="14.4">
      <c r="A9" s="165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34</v>
      </c>
      <c r="C11" s="66">
        <f>B11*A11</f>
        <v>17000</v>
      </c>
      <c r="D11" s="68">
        <v>34</v>
      </c>
      <c r="E11" s="66">
        <f t="shared" ref="E11:E17" si="0">D11*A11</f>
        <v>17000</v>
      </c>
    </row>
    <row r="12" spans="1:5" ht="14.4">
      <c r="A12" s="67">
        <v>200</v>
      </c>
      <c r="B12" s="68">
        <v>0</v>
      </c>
      <c r="C12" s="66">
        <f>B12*A12</f>
        <v>0</v>
      </c>
      <c r="D12" s="68">
        <v>0</v>
      </c>
      <c r="E12" s="66">
        <f t="shared" si="0"/>
        <v>0</v>
      </c>
    </row>
    <row r="13" spans="1:5" ht="14.4">
      <c r="A13" s="67">
        <v>100</v>
      </c>
      <c r="B13" s="68">
        <v>3</v>
      </c>
      <c r="C13" s="66">
        <f t="shared" ref="C13:C17" si="1">B13*A13</f>
        <v>300</v>
      </c>
      <c r="D13" s="68">
        <v>3</v>
      </c>
      <c r="E13" s="66">
        <f t="shared" si="0"/>
        <v>300</v>
      </c>
    </row>
    <row r="14" spans="1:5" ht="14.4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124</v>
      </c>
      <c r="B18" s="70">
        <v>65</v>
      </c>
      <c r="C18" s="66">
        <f>B18</f>
        <v>65</v>
      </c>
      <c r="D18" s="70">
        <v>65</v>
      </c>
      <c r="E18" s="71">
        <f>D18</f>
        <v>65</v>
      </c>
    </row>
    <row r="19" spans="1:5" ht="14.4">
      <c r="A19" s="72"/>
      <c r="B19" s="73" t="s">
        <v>125</v>
      </c>
      <c r="C19" s="74">
        <f>SUM(C10:C18)</f>
        <v>17365</v>
      </c>
      <c r="D19" s="73" t="s">
        <v>125</v>
      </c>
      <c r="E19" s="74">
        <f>SUM(E10:E18)</f>
        <v>17365</v>
      </c>
    </row>
    <row r="20" spans="1:5" ht="30" customHeight="1">
      <c r="A20" s="143" t="s">
        <v>126</v>
      </c>
      <c r="B20" s="144"/>
      <c r="C20" s="75">
        <v>17365</v>
      </c>
      <c r="D20" s="76" t="s">
        <v>127</v>
      </c>
      <c r="E20" s="77">
        <v>0</v>
      </c>
    </row>
    <row r="21" spans="1:5" ht="30" customHeight="1">
      <c r="A21" s="145" t="s">
        <v>128</v>
      </c>
      <c r="B21" s="146"/>
      <c r="C21" s="77">
        <v>0</v>
      </c>
      <c r="D21" s="76" t="s">
        <v>129</v>
      </c>
      <c r="E21" s="77">
        <v>0</v>
      </c>
    </row>
    <row r="22" spans="1:5" ht="30" customHeight="1">
      <c r="A22" s="145" t="s">
        <v>130</v>
      </c>
      <c r="B22" s="146"/>
      <c r="C22" s="77">
        <v>0</v>
      </c>
      <c r="D22" s="78" t="s">
        <v>131</v>
      </c>
      <c r="E22" s="77"/>
    </row>
    <row r="23" spans="1:5" ht="30" customHeight="1">
      <c r="A23" s="145" t="s">
        <v>132</v>
      </c>
      <c r="B23" s="146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47"/>
      <c r="C24" s="147"/>
      <c r="D24" s="147"/>
      <c r="E24" s="147"/>
    </row>
    <row r="25" spans="1:5" ht="57.75" customHeight="1">
      <c r="A25" s="81" t="s">
        <v>135</v>
      </c>
      <c r="B25" s="148"/>
      <c r="C25" s="148"/>
      <c r="D25" s="148"/>
      <c r="E25" s="148"/>
    </row>
    <row r="26" spans="1:5" ht="20.100000000000001" customHeight="1">
      <c r="A26" s="149" t="s">
        <v>136</v>
      </c>
      <c r="B26" s="149"/>
      <c r="C26" s="149"/>
      <c r="D26" s="149"/>
      <c r="E26" s="149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50" t="s">
        <v>145</v>
      </c>
      <c r="E29" s="151"/>
    </row>
    <row r="30" spans="1:5" ht="40.049999999999997" customHeight="1">
      <c r="A30" s="86"/>
      <c r="B30" s="86"/>
      <c r="C30" s="87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8" t="s">
        <v>146</v>
      </c>
      <c r="B32" s="14" t="s">
        <v>283</v>
      </c>
      <c r="C32" s="88" t="s">
        <v>147</v>
      </c>
      <c r="D32" s="157" t="s">
        <v>288</v>
      </c>
      <c r="E32" s="158"/>
    </row>
    <row r="33" spans="1:5" ht="18" customHeight="1">
      <c r="A33" s="88" t="s">
        <v>148</v>
      </c>
      <c r="B33" s="131" t="s">
        <v>284</v>
      </c>
      <c r="C33" s="89" t="s">
        <v>150</v>
      </c>
      <c r="D33" s="159" t="s">
        <v>289</v>
      </c>
      <c r="E33" s="160"/>
    </row>
    <row r="34" spans="1:5" ht="27.6">
      <c r="A34" s="89" t="s">
        <v>151</v>
      </c>
      <c r="B34" s="14" t="s">
        <v>285</v>
      </c>
      <c r="C34" s="89" t="s">
        <v>152</v>
      </c>
      <c r="D34" s="161" t="s">
        <v>290</v>
      </c>
      <c r="E34" s="162"/>
    </row>
    <row r="35" spans="1:5" ht="27.6">
      <c r="A35" s="89" t="s">
        <v>153</v>
      </c>
      <c r="B35" s="14" t="s">
        <v>286</v>
      </c>
      <c r="C35" s="89" t="s">
        <v>154</v>
      </c>
      <c r="D35" s="161" t="s">
        <v>291</v>
      </c>
      <c r="E35" s="162"/>
    </row>
    <row r="36" spans="1:5" ht="25.5" customHeight="1">
      <c r="A36" s="89" t="s">
        <v>155</v>
      </c>
      <c r="B36" s="14" t="s">
        <v>287</v>
      </c>
      <c r="C36" s="89" t="s">
        <v>156</v>
      </c>
      <c r="D36" s="163" t="s">
        <v>292</v>
      </c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.8" zeroHeight="1"/>
  <cols>
    <col min="1" max="1" width="8.77734375" style="31" customWidth="1"/>
    <col min="2" max="2" width="13.21875" style="31" customWidth="1"/>
    <col min="3" max="3" width="18.7773437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157</v>
      </c>
      <c r="E3" s="36" t="s">
        <v>158</v>
      </c>
      <c r="F3" s="36" t="s">
        <v>159</v>
      </c>
      <c r="U3" s="36" t="s">
        <v>158</v>
      </c>
      <c r="V3" s="36" t="s">
        <v>159</v>
      </c>
    </row>
    <row r="4" spans="1:23" ht="42.75" customHeight="1">
      <c r="A4" s="37" t="s">
        <v>55</v>
      </c>
      <c r="B4" s="38" t="s">
        <v>160</v>
      </c>
      <c r="C4" s="38" t="s">
        <v>92</v>
      </c>
      <c r="D4" s="38" t="s">
        <v>161</v>
      </c>
      <c r="E4" s="38" t="s">
        <v>162</v>
      </c>
      <c r="F4" s="38" t="s">
        <v>163</v>
      </c>
      <c r="G4" s="38" t="s">
        <v>164</v>
      </c>
      <c r="H4" s="38" t="s">
        <v>165</v>
      </c>
      <c r="I4" s="38" t="s">
        <v>166</v>
      </c>
      <c r="J4" s="38" t="s">
        <v>167</v>
      </c>
      <c r="K4" s="38" t="s">
        <v>168</v>
      </c>
      <c r="L4" s="38" t="s">
        <v>169</v>
      </c>
      <c r="M4" s="45" t="s">
        <v>170</v>
      </c>
      <c r="N4" s="38" t="s">
        <v>171</v>
      </c>
      <c r="O4" s="38" t="s">
        <v>172</v>
      </c>
      <c r="P4" s="38" t="s">
        <v>173</v>
      </c>
      <c r="Q4" s="38" t="s">
        <v>174</v>
      </c>
      <c r="R4" s="38" t="s">
        <v>175</v>
      </c>
      <c r="S4" s="38" t="s">
        <v>176</v>
      </c>
      <c r="T4" s="38" t="s">
        <v>177</v>
      </c>
      <c r="U4" s="38" t="s">
        <v>178</v>
      </c>
      <c r="V4" s="38" t="s">
        <v>8</v>
      </c>
      <c r="W4" s="38" t="s">
        <v>179</v>
      </c>
    </row>
    <row r="5" spans="1:23" ht="25.05" customHeight="1">
      <c r="A5" s="39">
        <v>1</v>
      </c>
      <c r="B5" s="40" t="str">
        <f>IF('Loan Outstanding Report'!$G$5="","",'Loan Outstanding Report'!$G$5)</f>
        <v>BH3571</v>
      </c>
      <c r="C5" s="41" t="str">
        <f>IF('Loan Outstanding Report'!$H$5="","",'Loan Outstanding Report'!$H$5)</f>
        <v>Patahi</v>
      </c>
      <c r="D5" s="42" t="s">
        <v>281</v>
      </c>
      <c r="E5" s="43">
        <v>45863</v>
      </c>
      <c r="F5" s="14" t="s">
        <v>278</v>
      </c>
      <c r="G5" s="44" t="s">
        <v>279</v>
      </c>
      <c r="H5" s="44" t="s">
        <v>280</v>
      </c>
      <c r="I5" s="46" t="s">
        <v>259</v>
      </c>
      <c r="J5" s="46" t="s">
        <v>262</v>
      </c>
      <c r="K5" s="46" t="s">
        <v>266</v>
      </c>
      <c r="L5" s="47">
        <v>352650499</v>
      </c>
      <c r="M5" s="43" t="s">
        <v>267</v>
      </c>
      <c r="N5" s="48">
        <v>42000</v>
      </c>
      <c r="O5" s="48">
        <v>2240</v>
      </c>
      <c r="P5" s="49" t="s">
        <v>9</v>
      </c>
      <c r="Q5" s="50">
        <v>45576</v>
      </c>
      <c r="R5" s="48">
        <v>2240</v>
      </c>
      <c r="S5" s="48">
        <v>0</v>
      </c>
      <c r="T5" s="48">
        <v>0</v>
      </c>
      <c r="U5" s="51">
        <f t="shared" ref="U5" si="0">IF(AND(ISBLANK(R5),ISBLANK(S5),ISBLANK(T5)),"",R5-(S5+T5))</f>
        <v>2240</v>
      </c>
      <c r="V5" s="28" t="s">
        <v>7</v>
      </c>
      <c r="W5" s="52" t="s">
        <v>277</v>
      </c>
    </row>
    <row r="6" spans="1:23" ht="25.0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6"/>
      <c r="J6" s="46"/>
      <c r="K6" s="46"/>
      <c r="L6" s="47"/>
      <c r="M6" s="43"/>
      <c r="N6" s="48"/>
      <c r="O6" s="48"/>
      <c r="P6" s="49"/>
      <c r="Q6" s="50"/>
      <c r="R6" s="48"/>
      <c r="S6" s="48"/>
      <c r="T6" s="48"/>
      <c r="U6" s="51" t="str">
        <f t="shared" ref="U6:U69" si="1">IF(AND(ISBLANK(R6),ISBLANK(S6),ISBLANK(T6)),"",R6-(S6+T6))</f>
        <v/>
      </c>
      <c r="V6" s="28"/>
      <c r="W6" s="52"/>
    </row>
    <row r="7" spans="1:23" ht="25.0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6"/>
      <c r="J7" s="46"/>
      <c r="K7" s="46"/>
      <c r="L7" s="47"/>
      <c r="M7" s="43"/>
      <c r="N7" s="48"/>
      <c r="O7" s="48"/>
      <c r="P7" s="49"/>
      <c r="Q7" s="50"/>
      <c r="R7" s="48"/>
      <c r="S7" s="48"/>
      <c r="T7" s="48"/>
      <c r="U7" s="51" t="str">
        <f t="shared" si="1"/>
        <v/>
      </c>
      <c r="V7" s="28"/>
      <c r="W7" s="52"/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E4" zoomScale="90" zoomScaleNormal="90" workbookViewId="0">
      <selection activeCell="BJ29" sqref="BJ29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180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158</v>
      </c>
      <c r="BH3" s="19" t="s">
        <v>183</v>
      </c>
      <c r="BI3" s="10"/>
      <c r="BJ3" s="10"/>
      <c r="BK3" s="10"/>
      <c r="BL3" s="18"/>
      <c r="BM3" s="25"/>
      <c r="BN3" s="10"/>
      <c r="BO3" s="10"/>
      <c r="BP3" s="10"/>
      <c r="BQ3" s="19" t="s">
        <v>158</v>
      </c>
      <c r="BR3" s="19" t="s">
        <v>183</v>
      </c>
    </row>
    <row r="4" spans="1:70" ht="55.2">
      <c r="A4" s="11" t="s">
        <v>184</v>
      </c>
      <c r="B4" s="11" t="s">
        <v>185</v>
      </c>
      <c r="C4" s="11" t="s">
        <v>113</v>
      </c>
      <c r="D4" s="11" t="s">
        <v>112</v>
      </c>
      <c r="E4" s="11" t="s">
        <v>111</v>
      </c>
      <c r="F4" s="11" t="s">
        <v>186</v>
      </c>
      <c r="G4" s="11" t="s">
        <v>108</v>
      </c>
      <c r="H4" s="11" t="s">
        <v>187</v>
      </c>
      <c r="I4" s="11" t="s">
        <v>188</v>
      </c>
      <c r="J4" s="11" t="s">
        <v>189</v>
      </c>
      <c r="K4" s="11" t="s">
        <v>190</v>
      </c>
      <c r="L4" s="11" t="s">
        <v>191</v>
      </c>
      <c r="M4" s="11" t="s">
        <v>192</v>
      </c>
      <c r="N4" s="11" t="s">
        <v>193</v>
      </c>
      <c r="O4" s="11" t="s">
        <v>166</v>
      </c>
      <c r="P4" s="11" t="s">
        <v>194</v>
      </c>
      <c r="Q4" s="11" t="s">
        <v>195</v>
      </c>
      <c r="R4" s="11" t="s">
        <v>196</v>
      </c>
      <c r="S4" s="11" t="s">
        <v>197</v>
      </c>
      <c r="T4" s="11" t="s">
        <v>198</v>
      </c>
      <c r="U4" s="11" t="s">
        <v>199</v>
      </c>
      <c r="V4" s="11" t="s">
        <v>200</v>
      </c>
      <c r="W4" s="11" t="s">
        <v>201</v>
      </c>
      <c r="X4" s="11" t="s">
        <v>202</v>
      </c>
      <c r="Y4" s="11" t="s">
        <v>203</v>
      </c>
      <c r="Z4" s="11" t="s">
        <v>204</v>
      </c>
      <c r="AA4" s="11" t="s">
        <v>205</v>
      </c>
      <c r="AB4" s="11" t="s">
        <v>206</v>
      </c>
      <c r="AC4" s="11" t="s">
        <v>207</v>
      </c>
      <c r="AD4" s="11" t="s">
        <v>208</v>
      </c>
      <c r="AE4" s="11" t="s">
        <v>209</v>
      </c>
      <c r="AF4" s="11" t="s">
        <v>210</v>
      </c>
      <c r="AG4" s="11" t="s">
        <v>211</v>
      </c>
      <c r="AH4" s="11" t="s">
        <v>212</v>
      </c>
      <c r="AI4" s="11" t="s">
        <v>213</v>
      </c>
      <c r="AJ4" s="11" t="s">
        <v>214</v>
      </c>
      <c r="AK4" s="11" t="s">
        <v>215</v>
      </c>
      <c r="AL4" s="11" t="s">
        <v>216</v>
      </c>
      <c r="AM4" s="11" t="s">
        <v>217</v>
      </c>
      <c r="AN4" s="11" t="s">
        <v>218</v>
      </c>
      <c r="AO4" s="11" t="s">
        <v>219</v>
      </c>
      <c r="AP4" s="11" t="s">
        <v>220</v>
      </c>
      <c r="AQ4" s="11" t="s">
        <v>221</v>
      </c>
      <c r="AR4" s="11" t="s">
        <v>222</v>
      </c>
      <c r="AS4" s="11" t="s">
        <v>223</v>
      </c>
      <c r="AT4" s="11" t="s">
        <v>224</v>
      </c>
      <c r="AU4" s="11" t="s">
        <v>225</v>
      </c>
      <c r="AV4" s="11" t="s">
        <v>226</v>
      </c>
      <c r="AW4" s="11" t="s">
        <v>227</v>
      </c>
      <c r="AX4" s="11" t="s">
        <v>228</v>
      </c>
      <c r="AY4" s="11" t="s">
        <v>229</v>
      </c>
      <c r="AZ4" s="11" t="s">
        <v>230</v>
      </c>
      <c r="BA4" s="11" t="s">
        <v>231</v>
      </c>
      <c r="BB4" s="11" t="s">
        <v>232</v>
      </c>
      <c r="BC4" s="11" t="s">
        <v>233</v>
      </c>
      <c r="BD4" s="11" t="s">
        <v>234</v>
      </c>
      <c r="BE4" s="11" t="s">
        <v>235</v>
      </c>
      <c r="BF4" s="11" t="s">
        <v>236</v>
      </c>
      <c r="BG4" s="20" t="s">
        <v>237</v>
      </c>
      <c r="BH4" s="21" t="s">
        <v>238</v>
      </c>
      <c r="BI4" s="21" t="s">
        <v>239</v>
      </c>
      <c r="BJ4" s="21" t="s">
        <v>240</v>
      </c>
      <c r="BK4" s="21" t="s">
        <v>241</v>
      </c>
      <c r="BL4" s="22" t="s">
        <v>242</v>
      </c>
      <c r="BM4" s="21" t="s">
        <v>243</v>
      </c>
      <c r="BN4" s="21" t="s">
        <v>244</v>
      </c>
      <c r="BO4" s="21" t="s">
        <v>245</v>
      </c>
      <c r="BP4" s="21" t="s">
        <v>246</v>
      </c>
      <c r="BQ4" s="21" t="s">
        <v>247</v>
      </c>
      <c r="BR4" s="21" t="s">
        <v>248</v>
      </c>
    </row>
    <row r="5" spans="1:70" s="1" customFormat="1" ht="15" customHeight="1">
      <c r="A5" s="12">
        <v>1</v>
      </c>
      <c r="B5" s="13" t="s">
        <v>249</v>
      </c>
      <c r="C5" s="13" t="s">
        <v>250</v>
      </c>
      <c r="D5" s="13" t="s">
        <v>251</v>
      </c>
      <c r="E5" s="13" t="s">
        <v>252</v>
      </c>
      <c r="F5" s="13" t="s">
        <v>253</v>
      </c>
      <c r="G5" s="13" t="s">
        <v>254</v>
      </c>
      <c r="H5" s="13" t="s">
        <v>255</v>
      </c>
      <c r="I5" s="13">
        <v>197358</v>
      </c>
      <c r="J5" s="13" t="s">
        <v>256</v>
      </c>
      <c r="K5" s="13">
        <v>197358</v>
      </c>
      <c r="L5" s="13" t="s">
        <v>257</v>
      </c>
      <c r="M5" s="13" t="s">
        <v>258</v>
      </c>
      <c r="N5" s="13">
        <v>426615</v>
      </c>
      <c r="O5" s="13" t="s">
        <v>259</v>
      </c>
      <c r="P5" s="13">
        <v>662730</v>
      </c>
      <c r="Q5" s="13" t="s">
        <v>260</v>
      </c>
      <c r="R5" s="13" t="s">
        <v>261</v>
      </c>
      <c r="S5" s="13" t="s">
        <v>262</v>
      </c>
      <c r="T5" s="13" t="s">
        <v>262</v>
      </c>
      <c r="U5" s="13" t="s">
        <v>263</v>
      </c>
      <c r="V5" s="13" t="s">
        <v>264</v>
      </c>
      <c r="W5" s="13">
        <v>541</v>
      </c>
      <c r="X5" s="13" t="s">
        <v>265</v>
      </c>
      <c r="Y5" s="13">
        <v>352650499</v>
      </c>
      <c r="Z5" s="13" t="s">
        <v>266</v>
      </c>
      <c r="AA5" s="13" t="s">
        <v>267</v>
      </c>
      <c r="AB5" s="15">
        <v>42000</v>
      </c>
      <c r="AC5" s="13" t="s">
        <v>268</v>
      </c>
      <c r="AD5" s="13">
        <v>24</v>
      </c>
      <c r="AE5" s="13" t="s">
        <v>269</v>
      </c>
      <c r="AF5" s="13" t="s">
        <v>270</v>
      </c>
      <c r="AG5" s="13" t="s">
        <v>271</v>
      </c>
      <c r="AH5" s="13" t="s">
        <v>272</v>
      </c>
      <c r="AI5" s="13" t="s">
        <v>273</v>
      </c>
      <c r="AJ5" s="15">
        <v>2240</v>
      </c>
      <c r="AK5" s="15">
        <v>2240</v>
      </c>
      <c r="AL5" s="13" t="s">
        <v>274</v>
      </c>
      <c r="AM5" s="15">
        <v>32752.46</v>
      </c>
      <c r="AN5" s="15">
        <v>12047.54</v>
      </c>
      <c r="AO5" s="15">
        <v>44800</v>
      </c>
      <c r="AP5" s="15">
        <v>9247.5400000000009</v>
      </c>
      <c r="AQ5" s="15">
        <v>516.46</v>
      </c>
      <c r="AR5" s="15">
        <v>9764</v>
      </c>
      <c r="AS5" s="15">
        <v>4135.62</v>
      </c>
      <c r="AT5" s="15">
        <v>344.38</v>
      </c>
      <c r="AU5" s="15">
        <v>4480</v>
      </c>
      <c r="AV5" s="13">
        <v>22</v>
      </c>
      <c r="AW5" s="13" t="s">
        <v>149</v>
      </c>
      <c r="AX5" s="13" t="s">
        <v>149</v>
      </c>
      <c r="AY5" s="13" t="s">
        <v>149</v>
      </c>
      <c r="AZ5" s="13" t="s">
        <v>149</v>
      </c>
      <c r="BA5" s="13" t="s">
        <v>149</v>
      </c>
      <c r="BB5" s="13" t="s">
        <v>275</v>
      </c>
      <c r="BC5" s="13" t="s">
        <v>149</v>
      </c>
      <c r="BD5" s="13" t="s">
        <v>149</v>
      </c>
      <c r="BE5" s="15">
        <v>0</v>
      </c>
      <c r="BF5" s="13" t="s">
        <v>262</v>
      </c>
      <c r="BG5" s="12"/>
      <c r="BH5" s="23" t="s">
        <v>276</v>
      </c>
      <c r="BI5" s="14" t="s">
        <v>18</v>
      </c>
      <c r="BJ5" s="24">
        <v>45863</v>
      </c>
      <c r="BK5" s="12"/>
      <c r="BL5" s="14"/>
      <c r="BM5" s="26" t="s">
        <v>13</v>
      </c>
      <c r="BN5" s="27" t="s">
        <v>15</v>
      </c>
      <c r="BO5" s="12" t="s">
        <v>16</v>
      </c>
      <c r="BP5" s="12">
        <v>2240</v>
      </c>
      <c r="BQ5" s="28" t="s">
        <v>7</v>
      </c>
      <c r="BR5" s="29" t="s">
        <v>277</v>
      </c>
    </row>
    <row r="6" spans="1:70" s="1" customFormat="1" ht="15" customHeight="1">
      <c r="A6" s="12">
        <v>2</v>
      </c>
      <c r="B6" s="14"/>
      <c r="C6" s="14"/>
      <c r="D6" s="14"/>
      <c r="E6" s="14"/>
      <c r="F6" s="14"/>
      <c r="G6" s="12"/>
      <c r="H6" s="14"/>
      <c r="I6" s="12"/>
      <c r="J6" s="14"/>
      <c r="K6" s="12"/>
      <c r="L6" s="12"/>
      <c r="M6" s="14"/>
      <c r="N6" s="12"/>
      <c r="O6" s="12"/>
      <c r="P6" s="12"/>
      <c r="Q6" s="14"/>
      <c r="R6" s="14"/>
      <c r="S6" s="12"/>
      <c r="T6" s="12"/>
      <c r="U6" s="12"/>
      <c r="V6" s="12"/>
      <c r="W6" s="12"/>
      <c r="X6" s="14"/>
      <c r="Y6" s="12"/>
      <c r="Z6" s="14"/>
      <c r="AA6" s="16"/>
      <c r="AB6" s="12"/>
      <c r="AC6" s="16"/>
      <c r="AD6" s="12"/>
      <c r="AE6" s="12"/>
      <c r="AF6" s="12"/>
      <c r="AG6" s="16"/>
      <c r="AH6" s="12"/>
      <c r="AI6" s="16"/>
      <c r="AJ6" s="12"/>
      <c r="AK6" s="12"/>
      <c r="AL6" s="16"/>
      <c r="AM6" s="12"/>
      <c r="AN6" s="17"/>
      <c r="AO6" s="17"/>
      <c r="AP6" s="17"/>
      <c r="AQ6" s="17"/>
      <c r="AR6" s="17"/>
      <c r="AS6" s="17"/>
      <c r="AT6" s="17"/>
      <c r="AU6" s="17"/>
      <c r="AV6" s="12"/>
      <c r="AW6" s="12"/>
      <c r="AX6" s="12"/>
      <c r="AY6" s="16"/>
      <c r="AZ6" s="12"/>
      <c r="BA6" s="12"/>
      <c r="BB6" s="12"/>
      <c r="BC6" s="12"/>
      <c r="BD6" s="16"/>
      <c r="BE6" s="12"/>
      <c r="BF6" s="14"/>
      <c r="BG6" s="12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30"/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2"/>
      <c r="H7" s="14"/>
      <c r="I7" s="12"/>
      <c r="J7" s="14"/>
      <c r="K7" s="12"/>
      <c r="L7" s="12"/>
      <c r="M7" s="14"/>
      <c r="N7" s="12"/>
      <c r="O7" s="12"/>
      <c r="P7" s="12"/>
      <c r="Q7" s="14"/>
      <c r="R7" s="14"/>
      <c r="S7" s="12"/>
      <c r="T7" s="12"/>
      <c r="U7" s="12"/>
      <c r="V7" s="12"/>
      <c r="W7" s="12"/>
      <c r="X7" s="14"/>
      <c r="Y7" s="12"/>
      <c r="Z7" s="14"/>
      <c r="AA7" s="16"/>
      <c r="AB7" s="12"/>
      <c r="AC7" s="16"/>
      <c r="AD7" s="12"/>
      <c r="AE7" s="12"/>
      <c r="AF7" s="12"/>
      <c r="AG7" s="16"/>
      <c r="AH7" s="12"/>
      <c r="AI7" s="16"/>
      <c r="AJ7" s="12"/>
      <c r="AK7" s="12"/>
      <c r="AL7" s="16"/>
      <c r="AM7" s="12"/>
      <c r="AN7" s="17"/>
      <c r="AO7" s="17"/>
      <c r="AP7" s="17"/>
      <c r="AQ7" s="17"/>
      <c r="AR7" s="17"/>
      <c r="AS7" s="17"/>
      <c r="AT7" s="17"/>
      <c r="AU7" s="17"/>
      <c r="AV7" s="12"/>
      <c r="AW7" s="12"/>
      <c r="AX7" s="12"/>
      <c r="AY7" s="16"/>
      <c r="AZ7" s="12"/>
      <c r="BA7" s="12"/>
      <c r="BB7" s="12"/>
      <c r="BC7" s="12"/>
      <c r="BD7" s="16"/>
      <c r="BE7" s="12"/>
      <c r="BF7" s="14"/>
      <c r="BG7" s="12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30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2"/>
      <c r="H8" s="14"/>
      <c r="I8" s="12"/>
      <c r="J8" s="14"/>
      <c r="K8" s="12"/>
      <c r="L8" s="12"/>
      <c r="M8" s="14"/>
      <c r="N8" s="12"/>
      <c r="O8" s="12"/>
      <c r="P8" s="12"/>
      <c r="Q8" s="14"/>
      <c r="R8" s="14"/>
      <c r="S8" s="12"/>
      <c r="T8" s="12"/>
      <c r="U8" s="12"/>
      <c r="V8" s="12"/>
      <c r="W8" s="12"/>
      <c r="X8" s="14"/>
      <c r="Y8" s="12"/>
      <c r="Z8" s="14"/>
      <c r="AA8" s="16"/>
      <c r="AB8" s="12"/>
      <c r="AC8" s="16"/>
      <c r="AD8" s="12"/>
      <c r="AE8" s="12"/>
      <c r="AF8" s="12"/>
      <c r="AG8" s="16"/>
      <c r="AH8" s="12"/>
      <c r="AI8" s="16"/>
      <c r="AJ8" s="12"/>
      <c r="AK8" s="12"/>
      <c r="AL8" s="16"/>
      <c r="AM8" s="12"/>
      <c r="AN8" s="17"/>
      <c r="AO8" s="17"/>
      <c r="AP8" s="17"/>
      <c r="AQ8" s="17"/>
      <c r="AR8" s="17"/>
      <c r="AS8" s="17"/>
      <c r="AT8" s="17"/>
      <c r="AU8" s="17"/>
      <c r="AV8" s="12"/>
      <c r="AW8" s="12"/>
      <c r="AX8" s="12"/>
      <c r="AY8" s="16"/>
      <c r="AZ8" s="12"/>
      <c r="BA8" s="12"/>
      <c r="BB8" s="12"/>
      <c r="BC8" s="12"/>
      <c r="BD8" s="16"/>
      <c r="BE8" s="12"/>
      <c r="BF8" s="14"/>
      <c r="BG8" s="12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30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2"/>
      <c r="H9" s="14"/>
      <c r="I9" s="12"/>
      <c r="J9" s="14"/>
      <c r="K9" s="12"/>
      <c r="L9" s="12"/>
      <c r="M9" s="14"/>
      <c r="N9" s="12"/>
      <c r="O9" s="12"/>
      <c r="P9" s="12"/>
      <c r="Q9" s="14"/>
      <c r="R9" s="14"/>
      <c r="S9" s="12"/>
      <c r="T9" s="12"/>
      <c r="U9" s="12"/>
      <c r="V9" s="12"/>
      <c r="W9" s="12"/>
      <c r="X9" s="14"/>
      <c r="Y9" s="12"/>
      <c r="Z9" s="14"/>
      <c r="AA9" s="16"/>
      <c r="AB9" s="12"/>
      <c r="AC9" s="16"/>
      <c r="AD9" s="12"/>
      <c r="AE9" s="12"/>
      <c r="AF9" s="12"/>
      <c r="AG9" s="16"/>
      <c r="AH9" s="12"/>
      <c r="AI9" s="16"/>
      <c r="AJ9" s="12"/>
      <c r="AK9" s="12"/>
      <c r="AL9" s="16"/>
      <c r="AM9" s="12"/>
      <c r="AN9" s="17"/>
      <c r="AO9" s="17"/>
      <c r="AP9" s="17"/>
      <c r="AQ9" s="17"/>
      <c r="AR9" s="17"/>
      <c r="AS9" s="17"/>
      <c r="AT9" s="17"/>
      <c r="AU9" s="17"/>
      <c r="AV9" s="12"/>
      <c r="AW9" s="12"/>
      <c r="AX9" s="12"/>
      <c r="AY9" s="16"/>
      <c r="AZ9" s="12"/>
      <c r="BA9" s="12"/>
      <c r="BB9" s="12"/>
      <c r="BC9" s="12"/>
      <c r="BD9" s="16"/>
      <c r="BE9" s="12"/>
      <c r="BF9" s="14"/>
      <c r="BG9" s="12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2"/>
      <c r="H10" s="14"/>
      <c r="I10" s="12"/>
      <c r="J10" s="14"/>
      <c r="K10" s="12"/>
      <c r="L10" s="12"/>
      <c r="M10" s="14"/>
      <c r="N10" s="12"/>
      <c r="O10" s="12"/>
      <c r="P10" s="12"/>
      <c r="Q10" s="14"/>
      <c r="R10" s="14"/>
      <c r="S10" s="12"/>
      <c r="T10" s="12"/>
      <c r="U10" s="12"/>
      <c r="V10" s="12"/>
      <c r="W10" s="12"/>
      <c r="X10" s="14"/>
      <c r="Y10" s="12"/>
      <c r="Z10" s="14"/>
      <c r="AA10" s="16"/>
      <c r="AB10" s="12"/>
      <c r="AC10" s="16"/>
      <c r="AD10" s="12"/>
      <c r="AE10" s="12"/>
      <c r="AF10" s="12"/>
      <c r="AG10" s="16"/>
      <c r="AH10" s="12"/>
      <c r="AI10" s="16"/>
      <c r="AJ10" s="12"/>
      <c r="AK10" s="12"/>
      <c r="AL10" s="16"/>
      <c r="AM10" s="12"/>
      <c r="AN10" s="17"/>
      <c r="AO10" s="17"/>
      <c r="AP10" s="17"/>
      <c r="AQ10" s="17"/>
      <c r="AR10" s="17"/>
      <c r="AS10" s="17"/>
      <c r="AT10" s="17"/>
      <c r="AU10" s="17"/>
      <c r="AV10" s="12"/>
      <c r="AW10" s="12"/>
      <c r="AX10" s="12"/>
      <c r="AY10" s="16"/>
      <c r="AZ10" s="12"/>
      <c r="BA10" s="12"/>
      <c r="BB10" s="12"/>
      <c r="BC10" s="12"/>
      <c r="BD10" s="16"/>
      <c r="BE10" s="12"/>
      <c r="BF10" s="14"/>
      <c r="BG10" s="12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30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2"/>
      <c r="H11" s="14"/>
      <c r="I11" s="12"/>
      <c r="J11" s="14"/>
      <c r="K11" s="12"/>
      <c r="L11" s="12"/>
      <c r="M11" s="14"/>
      <c r="N11" s="12"/>
      <c r="O11" s="12"/>
      <c r="P11" s="12"/>
      <c r="Q11" s="14"/>
      <c r="R11" s="14"/>
      <c r="S11" s="12"/>
      <c r="T11" s="12"/>
      <c r="U11" s="12"/>
      <c r="V11" s="12"/>
      <c r="W11" s="12"/>
      <c r="X11" s="14"/>
      <c r="Y11" s="12"/>
      <c r="Z11" s="14"/>
      <c r="AA11" s="16"/>
      <c r="AB11" s="12"/>
      <c r="AC11" s="16"/>
      <c r="AD11" s="12"/>
      <c r="AE11" s="12"/>
      <c r="AF11" s="12"/>
      <c r="AG11" s="16"/>
      <c r="AH11" s="12"/>
      <c r="AI11" s="16"/>
      <c r="AJ11" s="12"/>
      <c r="AK11" s="12"/>
      <c r="AL11" s="16"/>
      <c r="AM11" s="12"/>
      <c r="AN11" s="17"/>
      <c r="AO11" s="17"/>
      <c r="AP11" s="17"/>
      <c r="AQ11" s="17"/>
      <c r="AR11" s="17"/>
      <c r="AS11" s="17"/>
      <c r="AT11" s="17"/>
      <c r="AU11" s="17"/>
      <c r="AV11" s="12"/>
      <c r="AW11" s="12"/>
      <c r="AX11" s="12"/>
      <c r="AY11" s="16"/>
      <c r="AZ11" s="12"/>
      <c r="BA11" s="12"/>
      <c r="BB11" s="12"/>
      <c r="BC11" s="12"/>
      <c r="BD11" s="16"/>
      <c r="BE11" s="12"/>
      <c r="BF11" s="14"/>
      <c r="BG11" s="12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30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2"/>
      <c r="H12" s="14"/>
      <c r="I12" s="12"/>
      <c r="J12" s="14"/>
      <c r="K12" s="12"/>
      <c r="L12" s="12"/>
      <c r="M12" s="14"/>
      <c r="N12" s="12"/>
      <c r="O12" s="12"/>
      <c r="P12" s="12"/>
      <c r="Q12" s="14"/>
      <c r="R12" s="14"/>
      <c r="S12" s="12"/>
      <c r="T12" s="12"/>
      <c r="U12" s="12"/>
      <c r="V12" s="12"/>
      <c r="W12" s="12"/>
      <c r="X12" s="14"/>
      <c r="Y12" s="12"/>
      <c r="Z12" s="14"/>
      <c r="AA12" s="16"/>
      <c r="AB12" s="12"/>
      <c r="AC12" s="16"/>
      <c r="AD12" s="12"/>
      <c r="AE12" s="12"/>
      <c r="AF12" s="12"/>
      <c r="AG12" s="16"/>
      <c r="AH12" s="12"/>
      <c r="AI12" s="16"/>
      <c r="AJ12" s="12"/>
      <c r="AK12" s="12"/>
      <c r="AL12" s="16"/>
      <c r="AM12" s="12"/>
      <c r="AN12" s="17"/>
      <c r="AO12" s="17"/>
      <c r="AP12" s="17"/>
      <c r="AQ12" s="17"/>
      <c r="AR12" s="17"/>
      <c r="AS12" s="17"/>
      <c r="AT12" s="17"/>
      <c r="AU12" s="17"/>
      <c r="AV12" s="12"/>
      <c r="AW12" s="12"/>
      <c r="AX12" s="12"/>
      <c r="AY12" s="16"/>
      <c r="AZ12" s="12"/>
      <c r="BA12" s="12"/>
      <c r="BB12" s="12"/>
      <c r="BC12" s="12"/>
      <c r="BD12" s="16"/>
      <c r="BE12" s="12"/>
      <c r="BF12" s="14"/>
      <c r="BG12" s="12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30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2"/>
      <c r="H13" s="14"/>
      <c r="I13" s="12"/>
      <c r="J13" s="14"/>
      <c r="K13" s="12"/>
      <c r="L13" s="12"/>
      <c r="M13" s="14"/>
      <c r="N13" s="12"/>
      <c r="O13" s="12"/>
      <c r="P13" s="12"/>
      <c r="Q13" s="14"/>
      <c r="R13" s="14"/>
      <c r="S13" s="12"/>
      <c r="T13" s="12"/>
      <c r="U13" s="12"/>
      <c r="V13" s="12"/>
      <c r="W13" s="12"/>
      <c r="X13" s="14"/>
      <c r="Y13" s="12"/>
      <c r="Z13" s="14"/>
      <c r="AA13" s="16"/>
      <c r="AB13" s="12"/>
      <c r="AC13" s="16"/>
      <c r="AD13" s="12"/>
      <c r="AE13" s="12"/>
      <c r="AF13" s="12"/>
      <c r="AG13" s="16"/>
      <c r="AH13" s="12"/>
      <c r="AI13" s="16"/>
      <c r="AJ13" s="12"/>
      <c r="AK13" s="12"/>
      <c r="AL13" s="16"/>
      <c r="AM13" s="12"/>
      <c r="AN13" s="17"/>
      <c r="AO13" s="17"/>
      <c r="AP13" s="17"/>
      <c r="AQ13" s="17"/>
      <c r="AR13" s="17"/>
      <c r="AS13" s="17"/>
      <c r="AT13" s="17"/>
      <c r="AU13" s="17"/>
      <c r="AV13" s="12"/>
      <c r="AW13" s="12"/>
      <c r="AX13" s="12"/>
      <c r="AY13" s="16"/>
      <c r="AZ13" s="12"/>
      <c r="BA13" s="12"/>
      <c r="BB13" s="12"/>
      <c r="BC13" s="12"/>
      <c r="BD13" s="16"/>
      <c r="BE13" s="12"/>
      <c r="BF13" s="14"/>
      <c r="BG13" s="12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30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2"/>
      <c r="H14" s="14"/>
      <c r="I14" s="12"/>
      <c r="J14" s="14"/>
      <c r="K14" s="12"/>
      <c r="L14" s="12"/>
      <c r="M14" s="14"/>
      <c r="N14" s="12"/>
      <c r="O14" s="12"/>
      <c r="P14" s="12"/>
      <c r="Q14" s="14"/>
      <c r="R14" s="14"/>
      <c r="S14" s="12"/>
      <c r="T14" s="12"/>
      <c r="U14" s="12"/>
      <c r="V14" s="12"/>
      <c r="W14" s="12"/>
      <c r="X14" s="14"/>
      <c r="Y14" s="12"/>
      <c r="Z14" s="14"/>
      <c r="AA14" s="16"/>
      <c r="AB14" s="12"/>
      <c r="AC14" s="16"/>
      <c r="AD14" s="12"/>
      <c r="AE14" s="12"/>
      <c r="AF14" s="12"/>
      <c r="AG14" s="16"/>
      <c r="AH14" s="12"/>
      <c r="AI14" s="16"/>
      <c r="AJ14" s="12"/>
      <c r="AK14" s="12"/>
      <c r="AL14" s="16"/>
      <c r="AM14" s="12"/>
      <c r="AN14" s="17"/>
      <c r="AO14" s="17"/>
      <c r="AP14" s="17"/>
      <c r="AQ14" s="17"/>
      <c r="AR14" s="17"/>
      <c r="AS14" s="17"/>
      <c r="AT14" s="17"/>
      <c r="AU14" s="17"/>
      <c r="AV14" s="12"/>
      <c r="AW14" s="12"/>
      <c r="AX14" s="12"/>
      <c r="AY14" s="16"/>
      <c r="AZ14" s="12"/>
      <c r="BA14" s="12"/>
      <c r="BB14" s="12"/>
      <c r="BC14" s="12"/>
      <c r="BD14" s="16"/>
      <c r="BE14" s="12"/>
      <c r="BF14" s="14"/>
      <c r="BG14" s="12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30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30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30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30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30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30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30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30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30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30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30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30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30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30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30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30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30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30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30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30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30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30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30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30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2025-05-06T06:37:00Z</cp:lastPrinted>
  <dcterms:created xsi:type="dcterms:W3CDTF">2023-04-07T11:05:00Z</dcterms:created>
  <dcterms:modified xsi:type="dcterms:W3CDTF">2025-07-28T06:27:20Z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BC55103EC433467A876752A9D34370B9_12</vt:lpwstr>
  </property>
  <property fmtid="{D5CDD505-2E9C-101B-9397-08002B2CF9AE}" pid="3" name="KSOProductBuildVer">
    <vt:lpwstr>1033-12.2.0.21931</vt:lpwstr>
  </property>
</Properties>
</file>