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80\Downloads\"/>
    </mc:Choice>
  </mc:AlternateContent>
  <xr:revisionPtr revIDLastSave="0" documentId="13_ncr:1_{BE65C495-E7BF-4C44-AFA6-981B921F7AF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<sst xmlns="http://schemas.openxmlformats.org/spreadsheetml/2006/main" count="349" uniqueCount="298">
  <si>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</si>
  <si>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</si>
  <si>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</si>
  <si>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</si>
  <si>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</si>
  <si>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</si>
  <si>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</si>
  <si>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</si>
  <si>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</si>
  <si>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</si>
  <si>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</si>
  <si>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</si>
  <si>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</si>
  <si>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</si>
  <si>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</si>
  <si>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</si>
  <si>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</si>
  <si>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</si>
  <si>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</si>
  <si>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</si>
  <si>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</si>
  <si>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</si>
  <si>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</si>
  <si>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</si>
  <si>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</si>
  <si>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</si>
  <si>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</si>
  <si>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</si>
  <si>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</si>
  <si>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</si>
  <si>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</si>
  <si>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</si>
  <si>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</si>
  <si>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</si>
  <si>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</si>
  <si>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</si>
  <si>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</si>
  <si>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</si>
  <si>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</si>
  <si>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</si>
  <si>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</si>
  <si>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</si>
  <si>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</si>
  <si>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</si>
  <si>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</si>
  <si>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</si>
  <si>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</si>
  <si>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</si>
  <si>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</si>
  <si>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</si>
  <si>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</si>
  <si>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</si>
  <si>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</si>
  <si>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</si>
  <si>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</si>
  <si>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</si>
  <si>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</si>
  <si>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</si>
  <si>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</si>
  <si>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</si>
  <si>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</si>
  <si>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</si>
  <si>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</si>
  <si>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</si>
  <si>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</si>
  <si>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</si>
  <si>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</si>
  <si>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</si>
  <si>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</si>
  <si>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</si>
  <si>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</si>
  <si>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</si>
  <si>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</si>
  <si>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</si>
  <si>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</si>
  <si>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</si>
  <si>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</si>
  <si>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</si>
  <si>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</si>
  <si>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</si>
  <si>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</si>
  <si>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</si>
  <si>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</si>
  <si>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</si>
  <si>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</si>
  <si>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</si>
  <si>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</si>
  <si>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</si>
  <si>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</si>
  <si>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</si>
  <si>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</si>
  <si>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</si>
  <si>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</si>
  <si>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</si>
  <si>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</si>
  <si>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</si>
  <si>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</si>
  <si>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</si>
  <si>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</si>
  <si>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</si>
  <si>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</si>
  <si>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</si>
  <si>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</si>
  <si>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</si>
  <si>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</si>
  <si>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</si>
  <si>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</si>
  <si>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</si>
  <si>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</si>
  <si>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</si>
  <si>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</si>
  <si>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</si>
  <si>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</si>
  <si>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</si>
  <si>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</si>
  <si>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</si>
  <si>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</si>
  <si>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</si>
  <si>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</si>
  <si>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</si>
  <si>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</si>
  <si>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</si>
  <si>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</si>
  <si>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</si>
  <si>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</si>
  <si>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</si>
  <si>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</si>
  <si>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</si>
  <si>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</si>
  <si>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</si>
  <si>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</si>
  <si>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</si>
  <si>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</si>
  <si>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</si>
  <si>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</si>
  <si>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</si>
  <si>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</si>
  <si>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</si>
  <si>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</si>
  <si>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</si>
  <si>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</si>
  <si>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</si>
  <si>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</si>
  <si>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</si>
  <si>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</si>
  <si>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</si>
  <si>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</si>
  <si>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</si>
  <si>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</si>
  <si>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</si>
  <si>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</si>
  <si>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</si>
  <si>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</si>
  <si>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</si>
  <si>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</si>
  <si>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</si>
  <si>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</si>
  <si>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</si>
  <si>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</si>
  <si>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</si>
  <si>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</si>
  <si>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</si>
  <si>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</si>
  <si>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</si>
  <si>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</si>
  <si>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</si>
  <si>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</si>
  <si>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</si>
  <si>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</si>
  <si>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</si>
  <si>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</si>
  <si>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</si>
  <si>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</si>
  <si>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</si>
  <si>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</si>
  <si>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</si>
  <si>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</si>
  <si>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</si>
  <si>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</si>
  <si>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</si>
  <si>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</si>
  <si>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</si>
  <si>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</si>
  <si>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</si>
  <si>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</si>
  <si>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</si>
  <si>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</si>
  <si>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</si>
  <si>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</si>
  <si>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</si>
  <si>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</si>
  <si>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</si>
  <si>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</si>
  <si>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</si>
  <si>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</si>
  <si>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</si>
  <si>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</si>
  <si>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</si>
  <si>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</si>
  <si>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</si>
  <si>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</si>
  <si>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</si>
  <si>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</si>
  <si>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</si>
  <si>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</si>
  <si>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</si>
  <si>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</si>
  <si>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</si>
  <si>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</si>
  <si>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</si>
  <si>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</si>
  <si>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</si>
  <si>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</si>
  <si>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</si>
  <si>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</si>
  <si>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</si>
  <si>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</si>
  <si>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</si>
  <si>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</si>
  <si>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</si>
  <si>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</si>
  <si>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</si>
  <si>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</si>
  <si>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</si>
  <si>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</si>
  <si>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</si>
  <si>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</si>
  <si>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</si>
  <si>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</si>
  <si>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</si>
  <si>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</si>
  <si>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</si>
  <si>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</si>
  <si>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</si>
  <si>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</si>
  <si>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</si>
  <si>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</si>
  <si>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</si>
  <si>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</si>
  <si>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</si>
  <si>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</si>
  <si>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</si>
  <si>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</si>
  <si>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</si>
  <si>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</si>
  <si>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</si>
  <si>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</si>
  <si>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Randhir Kumar/SF0059879</t>
  </si>
  <si>
    <t>G-1</t>
  </si>
  <si>
    <t>G-2</t>
  </si>
  <si>
    <t>Dual Staff</t>
  </si>
  <si>
    <t>Available &amp; Updated</t>
  </si>
  <si>
    <t>BQM</t>
  </si>
  <si>
    <t>Chunnu Kumar</t>
  </si>
  <si>
    <t>SF0069852</t>
  </si>
  <si>
    <t>Kundan Kumar</t>
  </si>
  <si>
    <t>BH3936</t>
  </si>
  <si>
    <t>Jamui-3</t>
  </si>
  <si>
    <t>Jamui</t>
  </si>
  <si>
    <t>Patna</t>
  </si>
  <si>
    <t>Bihar-2</t>
  </si>
  <si>
    <t>North</t>
  </si>
  <si>
    <t>Pathalghatta</t>
  </si>
  <si>
    <t>SF0086035</t>
  </si>
  <si>
    <t>Rohit kumar</t>
  </si>
  <si>
    <t>655683</t>
  </si>
  <si>
    <t>dholkatwa</t>
  </si>
  <si>
    <t>Chetana</t>
  </si>
  <si>
    <t>SID951375375472</t>
  </si>
  <si>
    <t>BC</t>
  </si>
  <si>
    <t>HINDU</t>
  </si>
  <si>
    <t>Agriculture &amp; Farming</t>
  </si>
  <si>
    <t>FULAMANTI DEVI</t>
  </si>
  <si>
    <t>6299534452</t>
  </si>
  <si>
    <t>24-Apr-2024</t>
  </si>
  <si>
    <t>Thu</t>
  </si>
  <si>
    <t>4</t>
  </si>
  <si>
    <t>5 Yrs</t>
  </si>
  <si>
    <t>17 Jul 2020</t>
  </si>
  <si>
    <t>&gt; 4 to 6 Years</t>
  </si>
  <si>
    <t>06-Jun-2024</t>
  </si>
  <si>
    <t>05-Jul-2025</t>
  </si>
  <si>
    <t>Open</t>
  </si>
  <si>
    <t>SF0073629</t>
  </si>
  <si>
    <t>LO</t>
  </si>
  <si>
    <t>EMI amount-Rs.2570 taken by Rajkumar/SF0076184 on dated 01/08/2024 but entry not posted in Fimo.</t>
  </si>
  <si>
    <t xml:space="preserve">SF0076184 </t>
  </si>
  <si>
    <t>Rajkumar</t>
  </si>
  <si>
    <t>CSS</t>
  </si>
  <si>
    <t>Saket Nath Thakur/SF0062081</t>
  </si>
  <si>
    <t>Vivek Singh/SF0090494</t>
  </si>
  <si>
    <t>Shashank Verma/SF0078743</t>
  </si>
  <si>
    <t>Rajnish Kumar/SF0046465</t>
  </si>
  <si>
    <t>Terminated</t>
  </si>
  <si>
    <t>Completed-Report Submitted</t>
  </si>
  <si>
    <t>Complaint Lodged</t>
  </si>
  <si>
    <t>Complain raised by Borrower through CSS that she paid the EMI regularely but it is showing OD. Post verification it is observed that amount-Rs.2570/- taken by Rajkumar/SF0076184 on dated 01/08/2024 but entry not posted in Fimo.</t>
  </si>
  <si>
    <t>FN25-26-01528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</si>
</sst>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4" sqref="D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BH3936</v>
      </c>
      <c r="D5" s="63" t="str">
        <f>IF('Physical Cash at Safe'!D28="Yes", 'Physical Cash at Safe'!A4, 'Borrower Wise Details'!C5)</f>
        <v>Jamui-3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45850</v>
      </c>
      <c r="H5" s="106" t="s">
        <v>288</v>
      </c>
      <c r="I5" s="61">
        <v>45866</v>
      </c>
      <c r="J5" s="74" t="str">
        <f>IF('Physical Cash at Safe'!D28="Yes",'Physical Cash at Safe'!E28,IF('Borrower Wise Details'!D5&lt;&gt;"",'Borrower Wise Details'!D5,""))</f>
        <v>FN25-26-01528</v>
      </c>
      <c r="K5" s="81">
        <v>1</v>
      </c>
      <c r="L5" s="82">
        <v>2570</v>
      </c>
      <c r="M5" s="82">
        <v>0</v>
      </c>
      <c r="N5" s="82" t="s">
        <v>292</v>
      </c>
      <c r="O5" s="82" t="s">
        <v>291</v>
      </c>
      <c r="P5" s="82" t="s">
        <v>290</v>
      </c>
      <c r="Q5" s="82" t="s">
        <v>289</v>
      </c>
      <c r="R5" s="75" t="str">
        <f>IF('Physical Cash at Safe'!$D$28="Yes", 'Physical Cash at Safe'!$A$28, IF('Borrower Wise Details'!F5&lt;&gt;"", 'Borrower Wise Details'!F5, ""))</f>
        <v>Rajkumar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 xml:space="preserve">SF0076184 </v>
      </c>
      <c r="U5" s="77" t="s">
        <v>293</v>
      </c>
      <c r="V5" s="61">
        <v>45510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294</v>
      </c>
      <c r="Z5" s="61">
        <v>45866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45866</v>
      </c>
      <c r="AH5" s="70" t="s">
        <v>296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BH3936</v>
      </c>
      <c r="C5" s="50" t="str">
        <f>IF('Fraud Investigation Report'!D5="", "", 'Fraud Investigation Report'!D5)</f>
        <v>Jamui-3</v>
      </c>
      <c r="D5" s="68" t="str">
        <f>IF(OR('Fraud Investigation Report'!R5="", 'Fraud Investigation Report'!R5=0), "", 'Fraud Investigation Report'!R5)</f>
        <v>Rajkumar</v>
      </c>
      <c r="E5" s="68" t="str">
        <f>IF(OR('Fraud Investigation Report'!T5="", 'Fraud Investigation Report'!T5=0), "", 'Fraud Investigation Report'!T5)</f>
        <v xml:space="preserve">SF0076184 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FN25-26-01528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2570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2570</v>
      </c>
      <c r="Q5" s="49"/>
      <c r="R5" s="84" t="s">
        <v>295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258</v>
      </c>
      <c r="D4" s="41" t="s">
        <v>258</v>
      </c>
      <c r="E4" s="41" t="s">
        <v>259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260</v>
      </c>
      <c r="B6" s="18">
        <v>45866</v>
      </c>
      <c r="C6" s="18">
        <v>45865</v>
      </c>
      <c r="D6" s="18">
        <v>45866</v>
      </c>
      <c r="E6" s="19">
        <v>0.45833333333333331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98</v>
      </c>
      <c r="C11" s="23">
        <f>B11*A11</f>
        <v>49000</v>
      </c>
      <c r="D11" s="25">
        <v>98</v>
      </c>
      <c r="E11" s="23">
        <f t="shared" ref="E11:E17" si="0">D11*A11</f>
        <v>49000</v>
      </c>
    </row>
    <row r="12" spans="1:5" ht="14.4" x14ac:dyDescent="0.3">
      <c r="A12" s="24">
        <v>200</v>
      </c>
      <c r="B12" s="25">
        <v>35</v>
      </c>
      <c r="C12" s="23">
        <f>B12*A12</f>
        <v>7000</v>
      </c>
      <c r="D12" s="25">
        <v>35</v>
      </c>
      <c r="E12" s="23">
        <f t="shared" si="0"/>
        <v>7000</v>
      </c>
    </row>
    <row r="13" spans="1:5" ht="14.4" x14ac:dyDescent="0.3">
      <c r="A13" s="24">
        <v>100</v>
      </c>
      <c r="B13" s="25">
        <v>49</v>
      </c>
      <c r="C13" s="23">
        <f t="shared" ref="C13:C17" si="1">B13*A13</f>
        <v>4900</v>
      </c>
      <c r="D13" s="25">
        <v>49</v>
      </c>
      <c r="E13" s="23">
        <f t="shared" si="0"/>
        <v>4900</v>
      </c>
    </row>
    <row r="14" spans="1:5" ht="14.4" x14ac:dyDescent="0.3">
      <c r="A14" s="24">
        <v>50</v>
      </c>
      <c r="B14" s="25">
        <v>11</v>
      </c>
      <c r="C14" s="23">
        <f t="shared" si="1"/>
        <v>550</v>
      </c>
      <c r="D14" s="25">
        <v>11</v>
      </c>
      <c r="E14" s="23">
        <f t="shared" si="0"/>
        <v>550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61615</v>
      </c>
      <c r="D19" s="30" t="s">
        <v>76</v>
      </c>
      <c r="E19" s="31">
        <f>SUM(E10:E18)</f>
        <v>61615</v>
      </c>
    </row>
    <row r="20" spans="1:5" ht="30" customHeight="1" x14ac:dyDescent="0.3">
      <c r="A20" s="162" t="s">
        <v>97</v>
      </c>
      <c r="B20" s="163"/>
      <c r="C20" s="32">
        <v>61615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126"/>
      <c r="B30" s="126"/>
      <c r="C30" s="127">
        <f>A30-B30</f>
        <v>0</v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 t="s">
        <v>250</v>
      </c>
      <c r="C32" s="37" t="s">
        <v>82</v>
      </c>
      <c r="D32" s="139" t="s">
        <v>251</v>
      </c>
      <c r="E32" s="140"/>
    </row>
    <row r="33" spans="1:5" ht="18" customHeight="1" x14ac:dyDescent="0.3">
      <c r="A33" s="37" t="s">
        <v>83</v>
      </c>
      <c r="B33" s="130" t="s">
        <v>248</v>
      </c>
      <c r="C33" s="39" t="s">
        <v>84</v>
      </c>
      <c r="D33" s="133" t="s">
        <v>249</v>
      </c>
      <c r="E33" s="134"/>
    </row>
    <row r="34" spans="1:5" ht="27.6" x14ac:dyDescent="0.3">
      <c r="A34" s="39" t="s">
        <v>220</v>
      </c>
      <c r="B34" s="131" t="s">
        <v>253</v>
      </c>
      <c r="C34" s="39" t="s">
        <v>221</v>
      </c>
      <c r="D34" s="135" t="s">
        <v>255</v>
      </c>
      <c r="E34" s="136"/>
    </row>
    <row r="35" spans="1:5" ht="27.6" x14ac:dyDescent="0.3">
      <c r="A35" s="39" t="s">
        <v>222</v>
      </c>
      <c r="B35" s="131" t="s">
        <v>254</v>
      </c>
      <c r="C35" s="39" t="s">
        <v>224</v>
      </c>
      <c r="D35" s="135" t="s">
        <v>283</v>
      </c>
      <c r="E35" s="136"/>
    </row>
    <row r="36" spans="1:5" ht="25.5" customHeight="1" x14ac:dyDescent="0.3">
      <c r="A36" s="39" t="s">
        <v>223</v>
      </c>
      <c r="B36" s="38" t="s">
        <v>252</v>
      </c>
      <c r="C36" s="39" t="s">
        <v>225</v>
      </c>
      <c r="D36" s="137" t="s">
        <v>284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>
    <pageSetUpPr fitToPage="1"/>
  </sheetPr>
  <dimension ref="A1:X1005"/>
  <sheetViews>
    <sheetView showGridLines="0" topLeftCell="P1" zoomScaleNormal="10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BH3936</v>
      </c>
      <c r="C5" s="118" t="str">
        <f>IF('Loan Outstanding Report'!$H$5="", "", 'Loan Outstanding Report'!$H$5)</f>
        <v>Jamui-3</v>
      </c>
      <c r="D5" s="41" t="s">
        <v>297</v>
      </c>
      <c r="E5" s="65">
        <v>45866</v>
      </c>
      <c r="F5" s="38" t="s">
        <v>287</v>
      </c>
      <c r="G5" s="49" t="s">
        <v>286</v>
      </c>
      <c r="H5" s="49" t="s">
        <v>284</v>
      </c>
      <c r="I5" s="119" t="s">
        <v>265</v>
      </c>
      <c r="J5" s="119" t="s">
        <v>268</v>
      </c>
      <c r="K5" s="119" t="s">
        <v>272</v>
      </c>
      <c r="L5" s="11">
        <v>356480685</v>
      </c>
      <c r="M5" s="65" t="s">
        <v>274</v>
      </c>
      <c r="N5" s="123">
        <v>57000</v>
      </c>
      <c r="O5" s="123">
        <v>2570</v>
      </c>
      <c r="P5" s="120" t="s">
        <v>139</v>
      </c>
      <c r="Q5" s="80">
        <v>45505</v>
      </c>
      <c r="R5" s="123">
        <v>2570</v>
      </c>
      <c r="S5" s="123">
        <v>0</v>
      </c>
      <c r="T5" s="123">
        <v>0</v>
      </c>
      <c r="U5" s="124">
        <f t="shared" ref="U5" si="0">IF(AND(ISBLANK(R5),ISBLANK(S5),ISBLANK(T5)),"",R5-(S5+T5))</f>
        <v>2570</v>
      </c>
      <c r="V5" s="116" t="s">
        <v>201</v>
      </c>
      <c r="W5" s="121" t="s">
        <v>285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45866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45866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261</v>
      </c>
      <c r="C5" s="38" t="s">
        <v>260</v>
      </c>
      <c r="D5" s="38" t="s">
        <v>259</v>
      </c>
      <c r="E5" s="38" t="s">
        <v>258</v>
      </c>
      <c r="F5" s="38" t="s">
        <v>258</v>
      </c>
      <c r="G5" s="84" t="s">
        <v>256</v>
      </c>
      <c r="H5" s="38" t="s">
        <v>257</v>
      </c>
      <c r="I5" s="84">
        <v>23413</v>
      </c>
      <c r="J5" s="38" t="s">
        <v>262</v>
      </c>
      <c r="K5" s="84">
        <v>23413</v>
      </c>
      <c r="L5" s="84" t="s">
        <v>263</v>
      </c>
      <c r="M5" s="38" t="s">
        <v>264</v>
      </c>
      <c r="N5" s="84">
        <v>34306</v>
      </c>
      <c r="O5" s="84" t="s">
        <v>265</v>
      </c>
      <c r="P5" s="84">
        <v>51955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0</v>
      </c>
      <c r="X5" s="38" t="s">
        <v>271</v>
      </c>
      <c r="Y5" s="84">
        <v>356480685</v>
      </c>
      <c r="Z5" s="38" t="s">
        <v>272</v>
      </c>
      <c r="AA5" s="107" t="s">
        <v>274</v>
      </c>
      <c r="AB5" s="84">
        <v>57000</v>
      </c>
      <c r="AC5" s="107" t="s">
        <v>275</v>
      </c>
      <c r="AD5" s="84">
        <v>30</v>
      </c>
      <c r="AE5" s="84" t="s">
        <v>276</v>
      </c>
      <c r="AF5" s="84" t="s">
        <v>277</v>
      </c>
      <c r="AG5" s="107" t="s">
        <v>278</v>
      </c>
      <c r="AH5" s="84" t="s">
        <v>279</v>
      </c>
      <c r="AI5" s="107" t="s">
        <v>280</v>
      </c>
      <c r="AJ5" s="84">
        <v>2570</v>
      </c>
      <c r="AK5" s="84">
        <v>2570</v>
      </c>
      <c r="AL5" s="107" t="s">
        <v>281</v>
      </c>
      <c r="AM5" s="84">
        <v>18197.23</v>
      </c>
      <c r="AN5" s="111">
        <v>12642.77</v>
      </c>
      <c r="AO5" s="111">
        <v>30840</v>
      </c>
      <c r="AP5" s="111">
        <v>38802.769999999997</v>
      </c>
      <c r="AQ5" s="111">
        <v>8408.23</v>
      </c>
      <c r="AR5" s="111">
        <v>47211</v>
      </c>
      <c r="AS5" s="111">
        <v>3497.09</v>
      </c>
      <c r="AT5" s="111">
        <v>1642.91</v>
      </c>
      <c r="AU5" s="111">
        <v>5140</v>
      </c>
      <c r="AV5" s="84">
        <v>14</v>
      </c>
      <c r="AW5" s="84"/>
      <c r="AX5" s="84"/>
      <c r="AY5" s="107"/>
      <c r="AZ5" s="84"/>
      <c r="BA5" s="84"/>
      <c r="BB5" s="84" t="s">
        <v>282</v>
      </c>
      <c r="BC5" s="84"/>
      <c r="BD5" s="107"/>
      <c r="BE5" s="84"/>
      <c r="BF5" s="38" t="s">
        <v>268</v>
      </c>
      <c r="BG5" s="84" t="s">
        <v>273</v>
      </c>
      <c r="BH5" s="113" t="s">
        <v>247</v>
      </c>
      <c r="BI5" s="38" t="s">
        <v>111</v>
      </c>
      <c r="BJ5" s="85">
        <v>45866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2570</v>
      </c>
      <c r="BQ5" s="116" t="s">
        <v>201</v>
      </c>
      <c r="BR5" s="117" t="s">
        <v>285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2025-07-28T08:35:57Z</dcterms:modified>
</cp:coreProperties>
</file>