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0C89EBD6-1EC6-43C9-8B86-9624CA84C89B}" xr6:coauthVersionLast="47" xr6:coauthVersionMax="47" xr10:uidLastSave="{26E4F22B-8B02-48EB-A80C-5C04D5B2AD61}"/>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<sst xmlns="http://schemas.openxmlformats.org/spreadsheetml/2006/main" count="356" uniqueCount="294">
  <si>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</si>
  <si>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</si>
  <si>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</si>
  <si>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</si>
  <si>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</si>
  <si>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</si>
  <si>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</si>
  <si>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</si>
  <si>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</si>
  <si>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</si>
  <si>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</si>
  <si>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</si>
  <si>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</si>
  <si>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</si>
  <si>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</si>
  <si>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</si>
  <si>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</si>
  <si>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</si>
  <si>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</si>
  <si>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</si>
  <si>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</si>
  <si>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</si>
  <si>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</si>
  <si>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</si>
  <si>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</si>
  <si>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</si>
  <si>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</si>
  <si>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</si>
  <si>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</si>
  <si>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</si>
  <si>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</si>
  <si>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</si>
  <si>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</si>
  <si>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</si>
  <si>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</si>
  <si>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</si>
  <si>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</si>
  <si>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</si>
  <si>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</si>
  <si>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</si>
  <si>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</si>
  <si>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</si>
  <si>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</si>
  <si>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</si>
  <si>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</si>
  <si>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</si>
  <si>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</si>
  <si>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</si>
  <si>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</si>
  <si>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</si>
  <si>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</si>
  <si>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</si>
  <si>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</si>
  <si>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</si>
  <si>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</si>
  <si>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</si>
  <si>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</si>
  <si>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</si>
  <si>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</si>
  <si>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</si>
  <si>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</si>
  <si>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</si>
  <si>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</si>
  <si>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</si>
  <si>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</si>
  <si>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</si>
  <si>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</si>
  <si>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</si>
  <si>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</si>
  <si>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</si>
  <si>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</si>
  <si>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</si>
  <si>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</si>
  <si>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</si>
  <si>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</si>
  <si>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</si>
  <si>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</si>
  <si>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</si>
  <si>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</si>
  <si>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</si>
  <si>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</si>
  <si>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</si>
  <si>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</si>
  <si>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</si>
  <si>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</si>
  <si>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</si>
  <si>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</si>
  <si>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</si>
  <si>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</si>
  <si>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</si>
  <si>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</si>
  <si>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</si>
  <si>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</si>
  <si>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</si>
  <si>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</si>
  <si>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</si>
  <si>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</si>
  <si>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</si>
  <si>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</si>
  <si>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</si>
  <si>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</si>
  <si>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</si>
  <si>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</si>
  <si>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</si>
  <si>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</si>
  <si>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</si>
  <si>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</si>
  <si>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</si>
  <si>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</si>
  <si>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</si>
  <si>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</si>
  <si>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</si>
  <si>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</si>
  <si>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</si>
  <si>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</si>
  <si>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</si>
  <si>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</si>
  <si>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</si>
  <si>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</si>
  <si>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</si>
  <si>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</si>
  <si>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</si>
  <si>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</si>
  <si>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</si>
  <si>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</si>
  <si>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</si>
  <si>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</si>
  <si>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</si>
  <si>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</si>
  <si>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</si>
  <si>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</si>
  <si>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</si>
  <si>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</si>
  <si>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</si>
  <si>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</si>
  <si>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</si>
  <si>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</si>
  <si>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</si>
  <si>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</si>
  <si>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</si>
  <si>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</si>
  <si>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</si>
  <si>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</si>
  <si>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</si>
  <si>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</si>
  <si>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</si>
  <si>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</si>
  <si>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</si>
  <si>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</si>
  <si>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</si>
  <si>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</si>
  <si>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</si>
  <si>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</si>
  <si>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</si>
  <si>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</si>
  <si>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</si>
  <si>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</si>
  <si>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</si>
  <si>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</si>
  <si>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</si>
  <si>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</si>
  <si>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</si>
  <si>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</si>
  <si>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</si>
  <si>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</si>
  <si>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</si>
  <si>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</si>
  <si>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</si>
  <si>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</si>
  <si>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</si>
  <si>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</si>
  <si>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</si>
  <si>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</si>
  <si>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</si>
  <si>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</si>
  <si>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</si>
  <si>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</si>
  <si>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</si>
  <si>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</si>
  <si>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</si>
  <si>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</si>
  <si>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</si>
  <si>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</si>
  <si>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</si>
  <si>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</si>
  <si>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</si>
  <si>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</si>
  <si>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</si>
  <si>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</si>
  <si>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</si>
  <si>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</si>
  <si>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</si>
  <si>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</si>
  <si>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</si>
  <si>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</si>
  <si>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</si>
  <si>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</si>
  <si>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</si>
  <si>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</si>
  <si>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</si>
  <si>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</si>
  <si>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</si>
  <si>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</si>
  <si>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</si>
  <si>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</si>
  <si>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</si>
  <si>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</si>
  <si>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</si>
  <si>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</si>
  <si>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</si>
  <si>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</si>
  <si>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</si>
  <si>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</si>
  <si>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</si>
  <si>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</si>
  <si>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</si>
  <si>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</si>
  <si>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</si>
  <si>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</si>
  <si>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</si>
  <si>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</si>
  <si>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</si>
  <si>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</si>
  <si>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</si>
  <si>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</si>
  <si>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</si>
  <si>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</si>
  <si>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</si>
  <si>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</si>
  <si>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</si>
  <si>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</si>
  <si>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</si>
  <si>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</si>
  <si>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</si>
  <si>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</si>
  <si>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</si>
  <si>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</si>
  <si>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</si>
  <si>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</si>
  <si>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</si>
  <si>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</si>
  <si>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</si>
  <si>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</si>
  <si>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</si>
  <si>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</si>
  <si>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</si>
  <si>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</si>
  <si>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</si>
  <si>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</si>
  <si>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</si>
  <si>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</si>
  <si>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Pindwara </t>
  </si>
  <si>
    <t>Bhinder</t>
  </si>
  <si>
    <t>RJ2922</t>
  </si>
  <si>
    <t>Adinda</t>
  </si>
  <si>
    <t>SF0090235</t>
  </si>
  <si>
    <t>Nageshvar Lal Meena</t>
  </si>
  <si>
    <t>Adinda 2 545522</t>
  </si>
  <si>
    <t>Animal Feed And Fodder</t>
  </si>
  <si>
    <t xml:space="preserve">PREMI BAI </t>
  </si>
  <si>
    <t>20-Jan-2023</t>
  </si>
  <si>
    <t>Thu</t>
  </si>
  <si>
    <t>1</t>
  </si>
  <si>
    <t>2 Yrs</t>
  </si>
  <si>
    <t>20 Jan 2023</t>
  </si>
  <si>
    <t>&lt;= 2 Years</t>
  </si>
  <si>
    <t>10-Mar-2023</t>
  </si>
  <si>
    <t>05-Feb-2025</t>
  </si>
  <si>
    <t>Open</t>
  </si>
  <si>
    <t>SSF3226483</t>
  </si>
  <si>
    <t>gopi</t>
  </si>
  <si>
    <t>Chetana</t>
  </si>
  <si>
    <t>OBC</t>
  </si>
  <si>
    <t>HINDU</t>
  </si>
  <si>
    <t>9454369215</t>
  </si>
  <si>
    <t>Mukesh Verma/SF0075653</t>
  </si>
  <si>
    <t>As per Loan Card &amp; Boorrower  Written Statement Confirmation  , Borrower PREMI BAI  , LAN - 350295486 , Has paid to 03 Emi  Amount of Rs.6,450 to LO Yuvraj Singh Jhala fraud /F008920 on 05-09-24 Rs.2150, 03-10-24 Rs.2150 &amp; 07-11-24 Rs,2150  But LO Yuvraj Singh Jhala fraud /F0089200 Has not posted Collected EMI Amount of Rs.6,450  and Borrower Respective Loan ID.</t>
  </si>
  <si>
    <t>FN25-26-01569</t>
  </si>
  <si>
    <t>SF0089200</t>
  </si>
  <si>
    <t>Loan Officer</t>
  </si>
  <si>
    <t>350295486</t>
  </si>
  <si>
    <t>As per Loan Card &amp; Boorrower  Written Statement Confirmation  , Borrower PREMI BAI  , LAN - 350295486 , Has paid to 01 Emi  Amount of Rs.2150 to LO Yuvraj Singh Jhala fraud /F0089200 on 05-09-24 Rs.2150, But LO Yuvraj Singh Jhala/F0089200 Has not posted Collected EMI Amount of Rs.2150  and Borrower Respective Loan ID.</t>
  </si>
  <si>
    <t>As per Loan Card &amp; Boorrower  Written Statement Confirmation  , Borrower PREMI BAI  , LAN - 350295486 , Has paid to 01 Emi  Amount of Rs.2150 to LO Yuvraj Singh Jhala fraud /F0089200 on 03-10-24 Rs.2150, But LO Yuvraj Singh Jhala/F0089200 Has not posted Collected EMI Amount of Rs.2150  and Borrower Respective Loan ID.</t>
  </si>
  <si>
    <t>As per Loan Card &amp; Boorrower  Written Statement Confirmation  , Borrower PREMI BAI  , LAN - 350295486 , Has paid to 01 Emi  Amount of Rs.2150 to LO Yuvraj Singh Jhala fraud /F0089200 on 07-11-24 Rs.2150, But LO Yuvraj Singh Jhala/F0089200 Has not posted Collected EMI Amount of Rs.2150  and Borrower Respective Loan ID.</t>
  </si>
  <si>
    <t>CSS</t>
  </si>
  <si>
    <t>Anil chouhan/SF0037907</t>
  </si>
  <si>
    <t>Kasim Mohammad/SF0082757</t>
  </si>
  <si>
    <t>Mukeshkumar sain/SF0072487</t>
  </si>
  <si>
    <t>Suresh Kumar Yadav/SF0080719</t>
  </si>
  <si>
    <t>Absconding</t>
  </si>
  <si>
    <t>Completed-Report Submitted</t>
  </si>
  <si>
    <t>Dear Team,
As per the findings of the Internal Audit (IA) Team during the verification conducted in Jul 2025, it was observed that a fraud amounting to Rs.6,450/- has taken place. Specifically, the, LO Yuvraj Singh /SF0089200 collected amounts from borrowers but failed to perform the following actions:
The collected amount was not posted in FIMO.
The collected amount was not deposited in the branch.
Additionally, it was observed that the Loan Officer collected EMI payments from two borrower, amounting to Rs.6,450/-, and again failed to record these transactions in FIMO."</t>
  </si>
  <si>
    <t>FIR Not Filled</t>
  </si>
  <si>
    <t xml:space="preserve"> Yuvraj Singh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</si>
</sst>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RJ2922</v>
      </c>
      <c r="D5" s="63" t="str">
        <f>IF('Physical Cash at Safe'!D28="Yes", 'Physical Cash at Safe'!A4, 'Borrower Wise Details'!C5)</f>
        <v>Bhinder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45861</v>
      </c>
      <c r="H5" s="107" t="s">
        <v>284</v>
      </c>
      <c r="I5" s="61">
        <v>45868</v>
      </c>
      <c r="J5" s="74" t="str">
        <f>IF('Physical Cash at Safe'!D28="Yes",'Physical Cash at Safe'!E28,IF('Borrower Wise Details'!D5&lt;&gt;"",'Borrower Wise Details'!D5,""))</f>
        <v>FN25-26-01569</v>
      </c>
      <c r="K5" s="81">
        <v>1</v>
      </c>
      <c r="L5" s="82">
        <v>6450</v>
      </c>
      <c r="M5" s="82">
        <v>0</v>
      </c>
      <c r="N5" s="82" t="s">
        <v>285</v>
      </c>
      <c r="O5" s="82" t="s">
        <v>286</v>
      </c>
      <c r="P5" s="82" t="s">
        <v>287</v>
      </c>
      <c r="Q5" s="82" t="s">
        <v>288</v>
      </c>
      <c r="R5" s="75" t="str">
        <f>IF('Physical Cash at Safe'!$D$28="Yes", 'Physical Cash at Safe'!$A$28, IF('Borrower Wise Details'!F5&lt;&gt;"", 'Borrower Wise Details'!F5, ""))</f>
        <v xml:space="preserve"> Yuvraj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SF0089200</v>
      </c>
      <c r="U5" s="77" t="s">
        <v>289</v>
      </c>
      <c r="V5" s="61">
        <v>45716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290</v>
      </c>
      <c r="Z5" s="61">
        <v>45868</v>
      </c>
      <c r="AA5" s="61">
        <v>45868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6450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6450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45869</v>
      </c>
      <c r="AH5" s="70" t="s">
        <v>291</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RJ2922</v>
      </c>
      <c r="C5" s="50" t="str">
        <f>IF('Fraud Investigation Report'!D5="", "", 'Fraud Investigation Report'!D5)</f>
        <v>Bhinder</v>
      </c>
      <c r="D5" s="68" t="str">
        <f>IF(OR('Fraud Investigation Report'!R5="", 'Fraud Investigation Report'!R5=0), "", 'Fraud Investigation Report'!R5)</f>
        <v xml:space="preserve"> Yuvraj Singh</v>
      </c>
      <c r="E5" s="68" t="str">
        <f>IF(OR('Fraud Investigation Report'!T5="", 'Fraud Investigation Report'!T5=0), "", 'Fraud Investigation Report'!T5)</f>
        <v>SF0089200</v>
      </c>
      <c r="F5" s="68" t="str">
        <f>IF(OR('Fraud Investigation Report'!S5="", 'Fraud Investigation Report'!S5=0), "", 'Fraud Investigation Report'!S5)</f>
        <v>Loan Officer</v>
      </c>
      <c r="G5" s="50" t="str">
        <f>IF('Fraud Investigation Report'!J5="", "", 'Fraud Investigation Report'!J5)</f>
        <v>FN25-26-01569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6450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6450</v>
      </c>
      <c r="O5" s="69">
        <f>IF('Fraud Investigation Report'!AD5="", "", 'Fraud Investigation Report'!AD5)</f>
        <v>0</v>
      </c>
      <c r="P5" s="126">
        <f>IF(AND(N5="", O5=""), "", IF(O5="", N5, N5 - IF(ISNUMBER(O5), O5, 0)))</f>
        <v>6450</v>
      </c>
      <c r="Q5" s="49"/>
      <c r="R5" s="84" t="s">
        <v>292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6"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4" sqref="V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RJ2922</v>
      </c>
      <c r="C5" s="119" t="str">
        <f>IF('Loan Outstanding Report'!$H$5="", "", 'Loan Outstanding Report'!$H$5)</f>
        <v>Bhinder</v>
      </c>
      <c r="D5" s="41" t="s">
        <v>277</v>
      </c>
      <c r="E5" s="65">
        <v>45868</v>
      </c>
      <c r="F5" s="38" t="s">
        <v>293</v>
      </c>
      <c r="G5" s="49" t="s">
        <v>278</v>
      </c>
      <c r="H5" s="49" t="s">
        <v>279</v>
      </c>
      <c r="I5" s="120" t="s">
        <v>257</v>
      </c>
      <c r="J5" s="120" t="s">
        <v>269</v>
      </c>
      <c r="K5" s="120" t="s">
        <v>259</v>
      </c>
      <c r="L5" s="11" t="s">
        <v>280</v>
      </c>
      <c r="M5" s="65">
        <v>44946</v>
      </c>
      <c r="N5" s="124">
        <v>39864</v>
      </c>
      <c r="O5" s="124">
        <v>2150</v>
      </c>
      <c r="P5" s="121" t="s">
        <v>139</v>
      </c>
      <c r="Q5" s="80">
        <v>45540</v>
      </c>
      <c r="R5" s="124">
        <v>2150</v>
      </c>
      <c r="S5" s="124">
        <v>0</v>
      </c>
      <c r="T5" s="124">
        <v>0</v>
      </c>
      <c r="U5" s="125">
        <f t="shared" ref="U5" si="0">IF(AND(ISBLANK(R5),ISBLANK(S5),ISBLANK(T5)),"",R5-(S5+T5))</f>
        <v>2150</v>
      </c>
      <c r="V5" s="117" t="s">
        <v>202</v>
      </c>
      <c r="W5" s="122" t="s">
        <v>281</v>
      </c>
    </row>
    <row r="6" spans="1:23" ht="25.05" customHeight="1" x14ac:dyDescent="0.3">
      <c r="A6" s="64">
        <v>2</v>
      </c>
      <c r="B6" s="60" t="str">
        <f>IF(J6&lt;&gt;"", $B$5, "")</f>
        <v>RJ2922</v>
      </c>
      <c r="C6" s="119" t="str">
        <f>IF(J6&lt;&gt;"", $C$5, "")</f>
        <v>Bhinder</v>
      </c>
      <c r="D6" s="41" t="s">
        <v>277</v>
      </c>
      <c r="E6" s="65">
        <v>45868</v>
      </c>
      <c r="F6" s="38" t="s">
        <v>293</v>
      </c>
      <c r="G6" s="49" t="s">
        <v>278</v>
      </c>
      <c r="H6" s="49" t="s">
        <v>279</v>
      </c>
      <c r="I6" s="120" t="s">
        <v>257</v>
      </c>
      <c r="J6" s="120" t="s">
        <v>269</v>
      </c>
      <c r="K6" s="120" t="s">
        <v>259</v>
      </c>
      <c r="L6" s="11" t="s">
        <v>280</v>
      </c>
      <c r="M6" s="65">
        <v>44946</v>
      </c>
      <c r="N6" s="124">
        <v>39864</v>
      </c>
      <c r="O6" s="124">
        <v>2150</v>
      </c>
      <c r="P6" s="121" t="s">
        <v>139</v>
      </c>
      <c r="Q6" s="80">
        <v>45568</v>
      </c>
      <c r="R6" s="124">
        <v>2150</v>
      </c>
      <c r="S6" s="124">
        <v>0</v>
      </c>
      <c r="T6" s="124">
        <v>0</v>
      </c>
      <c r="U6" s="125">
        <f t="shared" ref="U6:U69" si="1">IF(AND(ISBLANK(R6),ISBLANK(S6),ISBLANK(T6)),"",R6-(S6+T6))</f>
        <v>2150</v>
      </c>
      <c r="V6" s="117" t="s">
        <v>202</v>
      </c>
      <c r="W6" s="122" t="s">
        <v>282</v>
      </c>
    </row>
    <row r="7" spans="1:23" ht="25.05" customHeight="1" x14ac:dyDescent="0.3">
      <c r="A7" s="64">
        <v>3</v>
      </c>
      <c r="B7" s="60" t="str">
        <f t="shared" ref="B7:B70" si="2">IF(J7&lt;&gt;"", $B$5, "")</f>
        <v>RJ2922</v>
      </c>
      <c r="C7" s="119" t="str">
        <f t="shared" ref="C7:C70" si="3">IF(J7&lt;&gt;"", $C$5, "")</f>
        <v>Bhinder</v>
      </c>
      <c r="D7" s="41" t="s">
        <v>277</v>
      </c>
      <c r="E7" s="65">
        <v>45868</v>
      </c>
      <c r="F7" s="38" t="s">
        <v>293</v>
      </c>
      <c r="G7" s="49" t="s">
        <v>278</v>
      </c>
      <c r="H7" s="49" t="s">
        <v>279</v>
      </c>
      <c r="I7" s="120" t="s">
        <v>257</v>
      </c>
      <c r="J7" s="120" t="s">
        <v>269</v>
      </c>
      <c r="K7" s="120" t="s">
        <v>259</v>
      </c>
      <c r="L7" s="11" t="s">
        <v>280</v>
      </c>
      <c r="M7" s="65">
        <v>44946</v>
      </c>
      <c r="N7" s="124">
        <v>39864</v>
      </c>
      <c r="O7" s="124">
        <v>2150</v>
      </c>
      <c r="P7" s="121" t="s">
        <v>139</v>
      </c>
      <c r="Q7" s="80">
        <v>45603</v>
      </c>
      <c r="R7" s="124">
        <v>2150</v>
      </c>
      <c r="S7" s="124">
        <v>0</v>
      </c>
      <c r="T7" s="124">
        <v>0</v>
      </c>
      <c r="U7" s="125">
        <f t="shared" si="1"/>
        <v>2150</v>
      </c>
      <c r="V7" s="117" t="s">
        <v>202</v>
      </c>
      <c r="W7" s="122" t="s">
        <v>283</v>
      </c>
    </row>
    <row r="8" spans="1:23" ht="25.05" hidden="1"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selection activeCell="B4" sqref="B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2279</v>
      </c>
      <c r="J5" s="38" t="s">
        <v>254</v>
      </c>
      <c r="K5" s="84">
        <v>2279</v>
      </c>
      <c r="L5" s="84" t="s">
        <v>255</v>
      </c>
      <c r="M5" s="38" t="s">
        <v>256</v>
      </c>
      <c r="N5" s="84">
        <v>4894</v>
      </c>
      <c r="O5" s="84" t="s">
        <v>257</v>
      </c>
      <c r="P5" s="84">
        <v>5785</v>
      </c>
      <c r="Q5" s="38" t="s">
        <v>270</v>
      </c>
      <c r="R5" s="38" t="s">
        <v>271</v>
      </c>
      <c r="S5" s="84" t="s">
        <v>269</v>
      </c>
      <c r="T5" s="84" t="s">
        <v>269</v>
      </c>
      <c r="U5" s="84" t="s">
        <v>272</v>
      </c>
      <c r="V5" s="84" t="s">
        <v>273</v>
      </c>
      <c r="W5" s="84">
        <v>541</v>
      </c>
      <c r="X5" s="38" t="s">
        <v>258</v>
      </c>
      <c r="Y5" s="84">
        <v>350295486</v>
      </c>
      <c r="Z5" s="38" t="s">
        <v>259</v>
      </c>
      <c r="AA5" s="108" t="s">
        <v>260</v>
      </c>
      <c r="AB5" s="84">
        <v>39864</v>
      </c>
      <c r="AC5" s="108" t="s">
        <v>261</v>
      </c>
      <c r="AD5" s="84">
        <v>24</v>
      </c>
      <c r="AE5" s="84" t="s">
        <v>262</v>
      </c>
      <c r="AF5" s="84" t="s">
        <v>263</v>
      </c>
      <c r="AG5" s="108" t="s">
        <v>264</v>
      </c>
      <c r="AH5" s="84" t="s">
        <v>265</v>
      </c>
      <c r="AI5" s="108" t="s">
        <v>266</v>
      </c>
      <c r="AJ5" s="84">
        <v>2269</v>
      </c>
      <c r="AK5" s="84">
        <v>2150</v>
      </c>
      <c r="AL5" s="108" t="s">
        <v>267</v>
      </c>
      <c r="AM5" s="84">
        <v>31697.74</v>
      </c>
      <c r="AN5" s="112">
        <v>11421.26</v>
      </c>
      <c r="AO5" s="112">
        <v>43119</v>
      </c>
      <c r="AP5" s="112">
        <v>8166.26</v>
      </c>
      <c r="AQ5" s="112">
        <v>433.74</v>
      </c>
      <c r="AR5" s="112">
        <v>8600</v>
      </c>
      <c r="AS5" s="112">
        <v>8166.26</v>
      </c>
      <c r="AT5" s="112">
        <v>433.74</v>
      </c>
      <c r="AU5" s="112">
        <v>8600</v>
      </c>
      <c r="AV5" s="84">
        <v>29</v>
      </c>
      <c r="AW5" s="84"/>
      <c r="AX5" s="84"/>
      <c r="AY5" s="108"/>
      <c r="AZ5" s="84"/>
      <c r="BA5" s="84"/>
      <c r="BB5" s="84" t="s">
        <v>268</v>
      </c>
      <c r="BC5" s="84"/>
      <c r="BD5" s="108"/>
      <c r="BE5" s="84">
        <v>0</v>
      </c>
      <c r="BF5" s="38" t="s">
        <v>269</v>
      </c>
      <c r="BG5" s="84" t="s">
        <v>274</v>
      </c>
      <c r="BH5" s="114" t="s">
        <v>275</v>
      </c>
      <c r="BI5" s="38" t="s">
        <v>111</v>
      </c>
      <c r="BJ5" s="85">
        <v>45868</v>
      </c>
      <c r="BK5" s="84"/>
      <c r="BL5" s="38"/>
      <c r="BM5" s="115" t="s">
        <v>119</v>
      </c>
      <c r="BN5" s="116" t="s">
        <v>200</v>
      </c>
      <c r="BO5" s="84" t="s">
        <v>245</v>
      </c>
      <c r="BP5" s="84">
        <v>6450</v>
      </c>
      <c r="BQ5" s="117" t="s">
        <v>209</v>
      </c>
      <c r="BR5" s="118" t="s">
        <v>276</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2025-07-31T01:24:00Z</dcterms:modified>
</cp:coreProperties>
</file>