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Munna Kumar CLV report\Munna Kumar CLV report\"/>
    </mc:Choice>
  </mc:AlternateContent>
  <xr:revisionPtr revIDLastSave="0" documentId="13_ncr:1_{D9B7C869-44E3-4F65-9FF0-C8649E4F0B8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<sst xmlns="http://schemas.openxmlformats.org/spreadsheetml/2006/main" count="427" uniqueCount="307">
  <si>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</si>
  <si>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</si>
  <si>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</si>
  <si>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</si>
  <si>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</si>
  <si>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</si>
  <si>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</si>
  <si>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</si>
  <si>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</si>
  <si>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</si>
  <si>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</si>
  <si>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</si>
  <si>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</si>
  <si>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</si>
  <si>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</si>
  <si>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</si>
  <si>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</si>
  <si>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</si>
  <si>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</si>
  <si>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</si>
  <si>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</si>
  <si>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</si>
  <si>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</si>
  <si>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</si>
  <si>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</si>
  <si>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</si>
  <si>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</si>
  <si>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</si>
  <si>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</si>
  <si>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</si>
  <si>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</si>
  <si>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</si>
  <si>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</si>
  <si>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</si>
  <si>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</si>
  <si>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</si>
  <si>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</si>
  <si>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</si>
  <si>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</si>
  <si>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</si>
  <si>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</si>
  <si>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</si>
  <si>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</si>
  <si>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</si>
  <si>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</si>
  <si>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</si>
  <si>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</si>
  <si>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</si>
  <si>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</si>
  <si>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</si>
  <si>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</si>
  <si>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</si>
  <si>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</si>
  <si>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</si>
  <si>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</si>
  <si>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</si>
  <si>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</si>
  <si>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</si>
  <si>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</si>
  <si>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</si>
  <si>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</si>
  <si>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</si>
  <si>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</si>
  <si>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</si>
  <si>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</si>
  <si>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</si>
  <si>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</si>
  <si>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</si>
  <si>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</si>
  <si>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</si>
  <si>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</si>
  <si>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</si>
  <si>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</si>
  <si>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</si>
  <si>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</si>
  <si>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</si>
  <si>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</si>
  <si>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</si>
  <si>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</si>
  <si>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</si>
  <si>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</si>
  <si>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</si>
  <si>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</si>
  <si>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</si>
  <si>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</si>
  <si>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</si>
  <si>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</si>
  <si>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</si>
  <si>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</si>
  <si>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</si>
  <si>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</si>
  <si>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</si>
  <si>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</si>
  <si>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</si>
  <si>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</si>
  <si>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</si>
  <si>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</si>
  <si>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</si>
  <si>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</si>
  <si>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</si>
  <si>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</si>
  <si>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</si>
  <si>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</si>
  <si>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</si>
  <si>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</si>
  <si>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</si>
  <si>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</si>
  <si>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</si>
  <si>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</si>
  <si>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</si>
  <si>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</si>
  <si>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</si>
  <si>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</si>
  <si>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</si>
  <si>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</si>
  <si>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</si>
  <si>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</si>
  <si>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</si>
  <si>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</si>
  <si>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</si>
  <si>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</si>
  <si>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</si>
  <si>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</si>
  <si>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</si>
  <si>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</si>
  <si>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</si>
  <si>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</si>
  <si>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</si>
  <si>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</si>
  <si>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</si>
  <si>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</si>
  <si>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</si>
  <si>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</si>
  <si>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</si>
  <si>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</si>
  <si>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</si>
  <si>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</si>
  <si>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</si>
  <si>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</si>
  <si>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</si>
  <si>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</si>
  <si>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</si>
  <si>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</si>
  <si>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</si>
  <si>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</si>
  <si>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</si>
  <si>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</si>
  <si>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</si>
  <si>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</si>
  <si>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</si>
  <si>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</si>
  <si>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</si>
  <si>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</si>
  <si>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</si>
  <si>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</si>
  <si>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</si>
  <si>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</si>
  <si>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</si>
  <si>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</si>
  <si>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</si>
  <si>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</si>
  <si>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</si>
  <si>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</si>
  <si>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</si>
  <si>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</si>
  <si>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</si>
  <si>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</si>
  <si>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</si>
  <si>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</si>
  <si>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</si>
  <si>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</si>
  <si>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</si>
  <si>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</si>
  <si>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</si>
  <si>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</si>
  <si>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</si>
  <si>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</si>
  <si>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</si>
  <si>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</si>
  <si>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</si>
  <si>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</si>
  <si>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</si>
  <si>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</si>
  <si>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</si>
  <si>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</si>
  <si>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</si>
  <si>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</si>
  <si>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</si>
  <si>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</si>
  <si>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</si>
  <si>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</si>
  <si>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</si>
  <si>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</si>
  <si>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</si>
  <si>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</si>
  <si>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</si>
  <si>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</si>
  <si>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</si>
  <si>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</si>
  <si>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</si>
  <si>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</si>
  <si>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</si>
  <si>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</si>
  <si>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</si>
  <si>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</si>
  <si>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</si>
  <si>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</si>
  <si>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</si>
  <si>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</si>
  <si>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</si>
  <si>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</si>
  <si>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</si>
  <si>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</si>
  <si>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</si>
  <si>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</si>
  <si>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</si>
  <si>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</si>
  <si>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</si>
  <si>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</si>
  <si>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</si>
  <si>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</si>
  <si>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</si>
  <si>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</si>
  <si>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</si>
  <si>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</si>
  <si>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</si>
  <si>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</si>
  <si>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</si>
  <si>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</si>
  <si>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</si>
  <si>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</si>
  <si>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</si>
  <si>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</si>
  <si>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</si>
  <si>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</si>
  <si>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</si>
  <si>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</si>
  <si>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</si>
  <si>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</si>
  <si>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</si>
  <si>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</si>
  <si>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</si>
  <si>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</si>
  <si>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</si>
  <si>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</si>
  <si>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BH3564</t>
  </si>
  <si>
    <t>Ashthawan</t>
  </si>
  <si>
    <t>Lakhisarai</t>
  </si>
  <si>
    <t>Patna</t>
  </si>
  <si>
    <t>Bihar-2</t>
  </si>
  <si>
    <t>Dual Staff</t>
  </si>
  <si>
    <t>Available &amp; Updated</t>
  </si>
  <si>
    <t>G1</t>
  </si>
  <si>
    <t>Subhash Chand Bose</t>
  </si>
  <si>
    <t>SF0050671</t>
  </si>
  <si>
    <t>Branch Manager</t>
  </si>
  <si>
    <t>G2</t>
  </si>
  <si>
    <t>Sachin Kumar</t>
  </si>
  <si>
    <t>SF0089364</t>
  </si>
  <si>
    <t>Loan Officer</t>
  </si>
  <si>
    <t>North</t>
  </si>
  <si>
    <t>Aima Pinjri</t>
  </si>
  <si>
    <t>juhichak bhaganbigha  C1</t>
  </si>
  <si>
    <t>juhichak bhaganbigha  C1 Juhi Chak Anju Ji Vinay1</t>
  </si>
  <si>
    <t>Chetana</t>
  </si>
  <si>
    <t>SSF5117789</t>
  </si>
  <si>
    <t>OBC</t>
  </si>
  <si>
    <t>HINDU</t>
  </si>
  <si>
    <t>Animal Husbandry &amp; Poultry</t>
  </si>
  <si>
    <t>RUBI DEVI</t>
  </si>
  <si>
    <t>19-Dec-2023</t>
  </si>
  <si>
    <t>Thu</t>
  </si>
  <si>
    <t>1</t>
  </si>
  <si>
    <t>1 Yrs</t>
  </si>
  <si>
    <t>19 Dec 2023</t>
  </si>
  <si>
    <t>&lt;= 2 Years</t>
  </si>
  <si>
    <t>01-Feb-2024</t>
  </si>
  <si>
    <t>30-Oct-2024</t>
  </si>
  <si>
    <t>Open</t>
  </si>
  <si>
    <t>8235030784</t>
  </si>
  <si>
    <t>Pradeep Kumar Singh/SF0074918</t>
  </si>
  <si>
    <t>SSF5117723</t>
  </si>
  <si>
    <t xml:space="preserve">SANITA DEVI </t>
  </si>
  <si>
    <t>01-Mar-2025</t>
  </si>
  <si>
    <t>8651154655</t>
  </si>
  <si>
    <t>Four EMI collected by Lo Munna Kumar Yadav but not accounted in Fimo.
1. Date- 09-11-2024, Amt.- 1969/-
2. Date- 01-02-2025, Amt.- 1970/-
3. Date- 02-03-2025, Amt.- 1970/-
4. Date- 02-04-2025, Amt.- 1970/-.</t>
  </si>
  <si>
    <t>1. One EMI collected by Lo Munna Kumar Yadav but not accounted in Fimo.
(A) Date- 01-09-2024, Amt.- 2240/-. 
2. One EMI collected by BQM Praveen Kumar but not accounted in Fimo.
(A) Date- 01-10-2024, Amt.- 2240/-.</t>
  </si>
  <si>
    <t>FN25-26-01577</t>
  </si>
  <si>
    <t>Munna Kumar Yadav</t>
  </si>
  <si>
    <t>SF0036048</t>
  </si>
  <si>
    <t xml:space="preserve">1. One EMI collected by Lo Munna Kumar Yadav but not accounted in Fimo.
1. Date- 01-09-2024, Amt.- 2240/-. </t>
  </si>
  <si>
    <t>One EMI collected by Lo Munna Kumar Yadav but not accounted in Fimo.
1. Date- 09-11-2024, Amt.- 1969/-.</t>
  </si>
  <si>
    <t>One EMI collected by Lo Munna Kumar Yadav but not accounted in Fimo.
1. Date- 01-02-2025, Amt.- 1970/-.</t>
  </si>
  <si>
    <t>One EMI collected by Lo Munna Kumar Yadav but not accounted in Fimo.
1. Date- 02-03-2025, Amt.- 1970/-.</t>
  </si>
  <si>
    <t>One EMI collected by Lo Munna Kumar Yadav but not accounted in Fimo.
1. Date- 02-04-2025, Amt.- 1970/-.</t>
  </si>
  <si>
    <t>FIR Not Filled</t>
  </si>
  <si>
    <t>Business</t>
  </si>
  <si>
    <t>Santosh Swarnkar/SF0032531</t>
  </si>
  <si>
    <t>Vivek Singh/SF0090494</t>
  </si>
  <si>
    <t>Saket Nath Thakur/SF0062081</t>
  </si>
  <si>
    <t>Absconding</t>
  </si>
  <si>
    <t>Completed-Report Submitted</t>
  </si>
  <si>
    <t>To Date :Loan Outstanding Report Detailed as on 04-Aug-2025</t>
  </si>
  <si>
    <t>Reporting Time : Report generation date &amp; time: Monday, August 4, 2025 6:39 AM</t>
  </si>
  <si>
    <t>Dilip Sharma/SF0081511</t>
  </si>
  <si>
    <t>As per complaint it is observed that  LO Munna Kumar Yadav/SF0036048 collected Rs. 10119 from the 02 borrowers but same was not accounted in the FIMO.
2. After getting promotion in BM position, He used to do collection through telecalling.</t>
  </si>
  <si>
    <t>sf0036048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</si>
</sst>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45847</v>
      </c>
      <c r="H5" s="107" t="s">
        <v>296</v>
      </c>
      <c r="I5" s="61">
        <v>45868</v>
      </c>
      <c r="J5" s="74" t="str">
        <f>IF('Physical Cash at Safe'!D28="Yes",'Physical Cash at Safe'!E28,IF('Borrower Wise Details'!D5&lt;&gt;"",'Borrower Wise Details'!D5,""))</f>
        <v>FN25-26-01577</v>
      </c>
      <c r="K5" s="81">
        <v>1</v>
      </c>
      <c r="L5" s="82">
        <v>1970</v>
      </c>
      <c r="M5" s="82">
        <v>0</v>
      </c>
      <c r="N5" s="82" t="s">
        <v>304</v>
      </c>
      <c r="O5" s="82" t="s">
        <v>297</v>
      </c>
      <c r="P5" s="82" t="s">
        <v>298</v>
      </c>
      <c r="Q5" s="82" t="s">
        <v>299</v>
      </c>
      <c r="R5" s="75" t="str">
        <f>IF('Physical Cash at Safe'!$D$28="Yes", 'Physical Cash at Safe'!$A$28, IF('Borrower Wise Details'!F5&lt;&gt;"", 'Borrower Wise Details'!F5, ""))</f>
        <v>Munna Kumar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sf0036048</v>
      </c>
      <c r="U5" s="77" t="s">
        <v>300</v>
      </c>
      <c r="V5" s="61">
        <v>45866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301</v>
      </c>
      <c r="Z5" s="61">
        <v>45886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10119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10119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45890</v>
      </c>
      <c r="AH5" s="70" t="s">
        <v>305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Munna Kumar Yadav</v>
      </c>
      <c r="E5" s="68" t="str">
        <f>IF(OR('Fraud Investigation Report'!T5="", 'Fraud Investigation Report'!T5=0), "", 'Fraud Investigation Report'!T5)</f>
        <v>sf0036048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FN25-26-01577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10119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10119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10119</v>
      </c>
      <c r="Q5" s="49"/>
      <c r="R5" s="84" t="s">
        <v>295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45873</v>
      </c>
      <c r="C6" s="18">
        <v>45872</v>
      </c>
      <c r="D6" s="18">
        <v>45873</v>
      </c>
      <c r="E6" s="19">
        <v>0.28125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687</v>
      </c>
      <c r="C11" s="23">
        <f>B11*A11</f>
        <v>343500</v>
      </c>
      <c r="D11" s="25">
        <v>687</v>
      </c>
      <c r="E11" s="23">
        <f t="shared" ref="E11:E17" si="0">D11*A11</f>
        <v>343500</v>
      </c>
    </row>
    <row r="12" spans="1:5" ht="14.4" x14ac:dyDescent="0.3">
      <c r="A12" s="24">
        <v>200</v>
      </c>
      <c r="B12" s="25">
        <v>233</v>
      </c>
      <c r="C12" s="23">
        <f>B12*A12</f>
        <v>46600</v>
      </c>
      <c r="D12" s="25">
        <v>233</v>
      </c>
      <c r="E12" s="23">
        <f t="shared" si="0"/>
        <v>46600</v>
      </c>
    </row>
    <row r="13" spans="1:5" ht="14.4" x14ac:dyDescent="0.3">
      <c r="A13" s="24">
        <v>100</v>
      </c>
      <c r="B13" s="25">
        <v>543</v>
      </c>
      <c r="C13" s="23">
        <f t="shared" ref="C13:C17" si="1">B13*A13</f>
        <v>54300</v>
      </c>
      <c r="D13" s="25">
        <v>543</v>
      </c>
      <c r="E13" s="23">
        <f t="shared" si="0"/>
        <v>54300</v>
      </c>
    </row>
    <row r="14" spans="1:5" ht="14.4" x14ac:dyDescent="0.3">
      <c r="A14" s="24">
        <v>50</v>
      </c>
      <c r="B14" s="25">
        <v>114</v>
      </c>
      <c r="C14" s="23">
        <f t="shared" si="1"/>
        <v>5700</v>
      </c>
      <c r="D14" s="25">
        <v>114</v>
      </c>
      <c r="E14" s="23">
        <f t="shared" si="0"/>
        <v>5700</v>
      </c>
    </row>
    <row r="15" spans="1:5" ht="14.4" x14ac:dyDescent="0.3">
      <c r="A15" s="24">
        <v>20</v>
      </c>
      <c r="B15" s="25">
        <v>58</v>
      </c>
      <c r="C15" s="23">
        <f t="shared" si="1"/>
        <v>1160</v>
      </c>
      <c r="D15" s="25">
        <v>58</v>
      </c>
      <c r="E15" s="23">
        <f t="shared" si="0"/>
        <v>1160</v>
      </c>
    </row>
    <row r="16" spans="1:5" ht="14.4" x14ac:dyDescent="0.3">
      <c r="A16" s="24">
        <v>10</v>
      </c>
      <c r="B16" s="25">
        <v>14</v>
      </c>
      <c r="C16" s="23">
        <f t="shared" si="1"/>
        <v>140</v>
      </c>
      <c r="D16" s="25">
        <v>14</v>
      </c>
      <c r="E16" s="23">
        <f t="shared" si="0"/>
        <v>140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36</v>
      </c>
      <c r="C18" s="23">
        <f>B18</f>
        <v>36</v>
      </c>
      <c r="D18" s="27">
        <v>36</v>
      </c>
      <c r="E18" s="28">
        <f>D18</f>
        <v>36</v>
      </c>
    </row>
    <row r="19" spans="1:5" ht="14.4" x14ac:dyDescent="0.3">
      <c r="A19" s="29"/>
      <c r="B19" s="30" t="s">
        <v>76</v>
      </c>
      <c r="C19" s="31">
        <f>SUM(C10:C18)</f>
        <v>451436</v>
      </c>
      <c r="D19" s="30" t="s">
        <v>76</v>
      </c>
      <c r="E19" s="31">
        <f>SUM(E10:E18)</f>
        <v>451436</v>
      </c>
    </row>
    <row r="20" spans="1:5" ht="30" customHeight="1" x14ac:dyDescent="0.3">
      <c r="A20" s="160" t="s">
        <v>97</v>
      </c>
      <c r="B20" s="161"/>
      <c r="C20" s="32">
        <v>451436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250</v>
      </c>
      <c r="C32" s="37" t="s">
        <v>82</v>
      </c>
      <c r="D32" s="137" t="s">
        <v>251</v>
      </c>
      <c r="E32" s="138"/>
    </row>
    <row r="33" spans="1:5" ht="18" customHeight="1" x14ac:dyDescent="0.3">
      <c r="A33" s="37" t="s">
        <v>83</v>
      </c>
      <c r="B33" s="106" t="s">
        <v>252</v>
      </c>
      <c r="C33" s="39" t="s">
        <v>84</v>
      </c>
      <c r="D33" s="131" t="s">
        <v>256</v>
      </c>
      <c r="E33" s="132"/>
    </row>
    <row r="34" spans="1:5" ht="27.6" x14ac:dyDescent="0.3">
      <c r="A34" s="39" t="s">
        <v>218</v>
      </c>
      <c r="B34" s="38" t="s">
        <v>253</v>
      </c>
      <c r="C34" s="39" t="s">
        <v>219</v>
      </c>
      <c r="D34" s="133" t="s">
        <v>257</v>
      </c>
      <c r="E34" s="134"/>
    </row>
    <row r="35" spans="1:5" ht="27.6" x14ac:dyDescent="0.3">
      <c r="A35" s="39" t="s">
        <v>220</v>
      </c>
      <c r="B35" s="38" t="s">
        <v>254</v>
      </c>
      <c r="C35" s="39" t="s">
        <v>222</v>
      </c>
      <c r="D35" s="133" t="s">
        <v>258</v>
      </c>
      <c r="E35" s="134"/>
    </row>
    <row r="36" spans="1:5" ht="25.5" customHeight="1" x14ac:dyDescent="0.3">
      <c r="A36" s="39" t="s">
        <v>221</v>
      </c>
      <c r="B36" s="38" t="s">
        <v>255</v>
      </c>
      <c r="C36" s="39" t="s">
        <v>223</v>
      </c>
      <c r="D36" s="135" t="s">
        <v>259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287</v>
      </c>
      <c r="E5" s="65">
        <v>45886</v>
      </c>
      <c r="F5" s="38" t="s">
        <v>288</v>
      </c>
      <c r="G5" s="49" t="s">
        <v>306</v>
      </c>
      <c r="H5" s="49" t="s">
        <v>255</v>
      </c>
      <c r="I5" s="120" t="s">
        <v>262</v>
      </c>
      <c r="J5" s="120" t="s">
        <v>265</v>
      </c>
      <c r="K5" s="120" t="s">
        <v>269</v>
      </c>
      <c r="L5" s="11">
        <v>354230214</v>
      </c>
      <c r="M5" s="65" t="s">
        <v>270</v>
      </c>
      <c r="N5" s="124">
        <v>37000</v>
      </c>
      <c r="O5" s="124">
        <v>1970</v>
      </c>
      <c r="P5" s="121" t="s">
        <v>139</v>
      </c>
      <c r="Q5" s="80">
        <v>45605</v>
      </c>
      <c r="R5" s="124">
        <v>1969</v>
      </c>
      <c r="S5" s="124">
        <v>0</v>
      </c>
      <c r="T5" s="124">
        <v>0</v>
      </c>
      <c r="U5" s="125">
        <f t="shared" ref="U5" si="0">IF(AND(ISBLANK(R5),ISBLANK(S5),ISBLANK(T5)),"",R5-(S5+T5))</f>
        <v>1969</v>
      </c>
      <c r="V5" s="117" t="s">
        <v>202</v>
      </c>
      <c r="W5" s="122" t="s">
        <v>291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FN25-26-01577</v>
      </c>
      <c r="E6" s="65">
        <v>45886</v>
      </c>
      <c r="F6" s="38" t="s">
        <v>288</v>
      </c>
      <c r="G6" s="49" t="s">
        <v>289</v>
      </c>
      <c r="H6" s="49" t="s">
        <v>255</v>
      </c>
      <c r="I6" s="120" t="s">
        <v>262</v>
      </c>
      <c r="J6" s="120" t="s">
        <v>265</v>
      </c>
      <c r="K6" s="120" t="s">
        <v>269</v>
      </c>
      <c r="L6" s="11">
        <v>354230214</v>
      </c>
      <c r="M6" s="65" t="s">
        <v>270</v>
      </c>
      <c r="N6" s="124">
        <v>37000</v>
      </c>
      <c r="O6" s="124">
        <v>1970</v>
      </c>
      <c r="P6" s="121" t="s">
        <v>139</v>
      </c>
      <c r="Q6" s="80">
        <v>45689</v>
      </c>
      <c r="R6" s="124">
        <v>1970</v>
      </c>
      <c r="S6" s="124">
        <v>0</v>
      </c>
      <c r="T6" s="124">
        <v>0</v>
      </c>
      <c r="U6" s="125">
        <f t="shared" ref="U6:U69" si="1">IF(AND(ISBLANK(R6),ISBLANK(S6),ISBLANK(T6)),"",R6-(S6+T6))</f>
        <v>1970</v>
      </c>
      <c r="V6" s="117" t="s">
        <v>202</v>
      </c>
      <c r="W6" s="122" t="s">
        <v>292</v>
      </c>
    </row>
    <row r="7" spans="1:23" ht="25.0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FN25-26-01577</v>
      </c>
      <c r="E7" s="65">
        <v>45886</v>
      </c>
      <c r="F7" s="38" t="s">
        <v>288</v>
      </c>
      <c r="G7" s="49" t="s">
        <v>289</v>
      </c>
      <c r="H7" s="49" t="s">
        <v>255</v>
      </c>
      <c r="I7" s="120" t="s">
        <v>262</v>
      </c>
      <c r="J7" s="120" t="s">
        <v>265</v>
      </c>
      <c r="K7" s="120" t="s">
        <v>269</v>
      </c>
      <c r="L7" s="11">
        <v>354230214</v>
      </c>
      <c r="M7" s="65" t="s">
        <v>270</v>
      </c>
      <c r="N7" s="124">
        <v>37000</v>
      </c>
      <c r="O7" s="124">
        <v>1970</v>
      </c>
      <c r="P7" s="121" t="s">
        <v>139</v>
      </c>
      <c r="Q7" s="80">
        <v>45718</v>
      </c>
      <c r="R7" s="124">
        <v>1970</v>
      </c>
      <c r="S7" s="124">
        <v>0</v>
      </c>
      <c r="T7" s="124">
        <v>0</v>
      </c>
      <c r="U7" s="125">
        <f t="shared" si="1"/>
        <v>1970</v>
      </c>
      <c r="V7" s="117" t="s">
        <v>202</v>
      </c>
      <c r="W7" s="122" t="s">
        <v>293</v>
      </c>
    </row>
    <row r="8" spans="1:23" ht="25.05" customHeight="1" x14ac:dyDescent="0.3">
      <c r="A8" s="64">
        <v>4</v>
      </c>
      <c r="B8" s="60" t="str">
        <f t="shared" si="2"/>
        <v>BH3564</v>
      </c>
      <c r="C8" s="119" t="str">
        <f t="shared" si="3"/>
        <v>Ashthawan</v>
      </c>
      <c r="D8" s="41" t="str">
        <f t="shared" si="4"/>
        <v>FN25-26-01577</v>
      </c>
      <c r="E8" s="65">
        <v>45886</v>
      </c>
      <c r="F8" s="38" t="s">
        <v>288</v>
      </c>
      <c r="G8" s="49" t="s">
        <v>289</v>
      </c>
      <c r="H8" s="49" t="s">
        <v>255</v>
      </c>
      <c r="I8" s="120" t="s">
        <v>262</v>
      </c>
      <c r="J8" s="120" t="s">
        <v>265</v>
      </c>
      <c r="K8" s="120" t="s">
        <v>269</v>
      </c>
      <c r="L8" s="11">
        <v>354230214</v>
      </c>
      <c r="M8" s="65" t="s">
        <v>270</v>
      </c>
      <c r="N8" s="124">
        <v>37000</v>
      </c>
      <c r="O8" s="124">
        <v>1970</v>
      </c>
      <c r="P8" s="121" t="s">
        <v>139</v>
      </c>
      <c r="Q8" s="80">
        <v>45749</v>
      </c>
      <c r="R8" s="124">
        <v>1970</v>
      </c>
      <c r="S8" s="124">
        <v>0</v>
      </c>
      <c r="T8" s="124">
        <v>0</v>
      </c>
      <c r="U8" s="125">
        <f t="shared" si="1"/>
        <v>1970</v>
      </c>
      <c r="V8" s="117" t="s">
        <v>202</v>
      </c>
      <c r="W8" s="122" t="s">
        <v>294</v>
      </c>
    </row>
    <row r="9" spans="1:23" ht="25.05" customHeight="1" x14ac:dyDescent="0.3">
      <c r="A9" s="64">
        <v>5</v>
      </c>
      <c r="B9" s="60" t="str">
        <f t="shared" si="2"/>
        <v>BH3564</v>
      </c>
      <c r="C9" s="119" t="str">
        <f t="shared" si="3"/>
        <v>Ashthawan</v>
      </c>
      <c r="D9" s="41" t="str">
        <f t="shared" si="4"/>
        <v>FN25-26-01577</v>
      </c>
      <c r="E9" s="65">
        <v>45886</v>
      </c>
      <c r="F9" s="38" t="s">
        <v>288</v>
      </c>
      <c r="G9" s="49" t="s">
        <v>289</v>
      </c>
      <c r="H9" s="49" t="s">
        <v>255</v>
      </c>
      <c r="I9" s="120" t="s">
        <v>262</v>
      </c>
      <c r="J9" s="120" t="s">
        <v>281</v>
      </c>
      <c r="K9" s="120" t="s">
        <v>282</v>
      </c>
      <c r="L9" s="11">
        <v>354230109</v>
      </c>
      <c r="M9" s="65" t="s">
        <v>270</v>
      </c>
      <c r="N9" s="124">
        <v>42000</v>
      </c>
      <c r="O9" s="124">
        <v>2240</v>
      </c>
      <c r="P9" s="121" t="s">
        <v>139</v>
      </c>
      <c r="Q9" s="80">
        <v>45536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290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W5" activePane="bottomRight" state="frozen"/>
      <selection pane="topRight" activeCell="Q1" sqref="Q1"/>
      <selection pane="bottomLeft" activeCell="A5" sqref="A5"/>
      <selection pane="bottomRight" activeCell="AW6" sqref="AW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1.2187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7.5546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260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245</v>
      </c>
      <c r="H5" s="38" t="s">
        <v>246</v>
      </c>
      <c r="I5" s="84">
        <v>204918</v>
      </c>
      <c r="J5" s="38" t="s">
        <v>261</v>
      </c>
      <c r="K5" s="84">
        <v>204918</v>
      </c>
      <c r="L5" s="84" t="s">
        <v>258</v>
      </c>
      <c r="M5" s="38" t="s">
        <v>257</v>
      </c>
      <c r="N5" s="84">
        <v>472556</v>
      </c>
      <c r="O5" s="84" t="s">
        <v>262</v>
      </c>
      <c r="P5" s="84">
        <v>735095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541</v>
      </c>
      <c r="X5" s="38" t="s">
        <v>268</v>
      </c>
      <c r="Y5" s="84">
        <v>354230214</v>
      </c>
      <c r="Z5" s="38" t="s">
        <v>269</v>
      </c>
      <c r="AA5" s="108" t="s">
        <v>270</v>
      </c>
      <c r="AB5" s="84">
        <v>37000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1970</v>
      </c>
      <c r="AK5" s="84">
        <v>1970</v>
      </c>
      <c r="AL5" s="108" t="s">
        <v>277</v>
      </c>
      <c r="AM5" s="84">
        <v>11345.53</v>
      </c>
      <c r="AN5" s="112">
        <v>6384.47</v>
      </c>
      <c r="AO5" s="112">
        <v>17730</v>
      </c>
      <c r="AP5" s="112">
        <v>25654.47</v>
      </c>
      <c r="AQ5" s="112">
        <v>4577.53</v>
      </c>
      <c r="AR5" s="112">
        <v>30232</v>
      </c>
      <c r="AS5" s="112">
        <v>14057.04</v>
      </c>
      <c r="AT5" s="112">
        <v>3672.96</v>
      </c>
      <c r="AU5" s="112">
        <v>17730</v>
      </c>
      <c r="AV5" s="84">
        <v>18</v>
      </c>
      <c r="AW5" s="84"/>
      <c r="AX5" s="84"/>
      <c r="AY5" s="108"/>
      <c r="AZ5" s="84"/>
      <c r="BA5" s="84"/>
      <c r="BB5" s="84" t="s">
        <v>278</v>
      </c>
      <c r="BC5" s="84"/>
      <c r="BD5" s="108"/>
      <c r="BE5" s="84">
        <v>0</v>
      </c>
      <c r="BF5" s="38" t="s">
        <v>265</v>
      </c>
      <c r="BG5" s="84" t="s">
        <v>279</v>
      </c>
      <c r="BH5" s="114" t="s">
        <v>280</v>
      </c>
      <c r="BI5" s="38" t="s">
        <v>110</v>
      </c>
      <c r="BJ5" s="85">
        <v>45886</v>
      </c>
      <c r="BK5" s="84"/>
      <c r="BL5" s="38" t="s">
        <v>115</v>
      </c>
      <c r="BM5" s="115" t="s">
        <v>120</v>
      </c>
      <c r="BN5" s="116" t="s">
        <v>199</v>
      </c>
      <c r="BO5" s="84" t="s">
        <v>242</v>
      </c>
      <c r="BP5" s="84">
        <v>7879</v>
      </c>
      <c r="BQ5" s="117" t="s">
        <v>202</v>
      </c>
      <c r="BR5" s="129" t="s">
        <v>285</v>
      </c>
    </row>
    <row r="6" spans="1:70" s="113" customFormat="1" ht="15" customHeight="1" x14ac:dyDescent="0.3">
      <c r="A6" s="84">
        <v>2</v>
      </c>
      <c r="B6" s="38" t="s">
        <v>260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245</v>
      </c>
      <c r="H6" s="38" t="s">
        <v>246</v>
      </c>
      <c r="I6" s="84">
        <v>204918</v>
      </c>
      <c r="J6" s="38" t="s">
        <v>261</v>
      </c>
      <c r="K6" s="84">
        <v>204918</v>
      </c>
      <c r="L6" s="84" t="s">
        <v>258</v>
      </c>
      <c r="M6" s="38" t="s">
        <v>257</v>
      </c>
      <c r="N6" s="84">
        <v>472556</v>
      </c>
      <c r="O6" s="84" t="s">
        <v>262</v>
      </c>
      <c r="P6" s="84">
        <v>735095</v>
      </c>
      <c r="Q6" s="38" t="s">
        <v>263</v>
      </c>
      <c r="R6" s="38" t="s">
        <v>264</v>
      </c>
      <c r="S6" s="84" t="s">
        <v>281</v>
      </c>
      <c r="T6" s="84" t="s">
        <v>281</v>
      </c>
      <c r="U6" s="84" t="s">
        <v>266</v>
      </c>
      <c r="V6" s="84" t="s">
        <v>267</v>
      </c>
      <c r="W6" s="84">
        <v>541</v>
      </c>
      <c r="X6" s="38" t="s">
        <v>268</v>
      </c>
      <c r="Y6" s="84">
        <v>354230109</v>
      </c>
      <c r="Z6" s="38" t="s">
        <v>282</v>
      </c>
      <c r="AA6" s="108" t="s">
        <v>270</v>
      </c>
      <c r="AB6" s="84">
        <v>42000</v>
      </c>
      <c r="AC6" s="108" t="s">
        <v>271</v>
      </c>
      <c r="AD6" s="84">
        <v>24</v>
      </c>
      <c r="AE6" s="84" t="s">
        <v>272</v>
      </c>
      <c r="AF6" s="84" t="s">
        <v>273</v>
      </c>
      <c r="AG6" s="108" t="s">
        <v>274</v>
      </c>
      <c r="AH6" s="84" t="s">
        <v>275</v>
      </c>
      <c r="AI6" s="108" t="s">
        <v>276</v>
      </c>
      <c r="AJ6" s="84">
        <v>2240</v>
      </c>
      <c r="AK6" s="84">
        <v>2240</v>
      </c>
      <c r="AL6" s="108" t="s">
        <v>283</v>
      </c>
      <c r="AM6" s="84">
        <v>14538.21</v>
      </c>
      <c r="AN6" s="112">
        <v>7861.79</v>
      </c>
      <c r="AO6" s="112">
        <v>22400</v>
      </c>
      <c r="AP6" s="112">
        <v>27461.79</v>
      </c>
      <c r="AQ6" s="112">
        <v>4555.21</v>
      </c>
      <c r="AR6" s="112">
        <v>32017</v>
      </c>
      <c r="AS6" s="112">
        <v>14378.74</v>
      </c>
      <c r="AT6" s="112">
        <v>3541.26</v>
      </c>
      <c r="AU6" s="112">
        <v>17920</v>
      </c>
      <c r="AV6" s="84">
        <v>18</v>
      </c>
      <c r="AW6" s="84"/>
      <c r="AX6" s="84"/>
      <c r="AY6" s="108"/>
      <c r="AZ6" s="84"/>
      <c r="BA6" s="84"/>
      <c r="BB6" s="84" t="s">
        <v>278</v>
      </c>
      <c r="BC6" s="84"/>
      <c r="BD6" s="108"/>
      <c r="BE6" s="84">
        <v>0</v>
      </c>
      <c r="BF6" s="38" t="s">
        <v>281</v>
      </c>
      <c r="BG6" s="84" t="s">
        <v>284</v>
      </c>
      <c r="BH6" s="114" t="s">
        <v>280</v>
      </c>
      <c r="BI6" s="38" t="s">
        <v>110</v>
      </c>
      <c r="BJ6" s="85">
        <v>45886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>
        <v>2240</v>
      </c>
      <c r="BQ6" s="117" t="s">
        <v>201</v>
      </c>
      <c r="BR6" s="129" t="s">
        <v>286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2025-08-21T10:45:13Z</dcterms:modified>
</cp:coreProperties>
</file>