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"/>
    </mc:Choice>
  </mc:AlternateContent>
  <xr:revisionPtr revIDLastSave="23" documentId="8_{DF5C7DD5-A528-4D29-A669-EF1A7E8273FF}" xr6:coauthVersionLast="47" xr6:coauthVersionMax="47" xr10:uidLastSave="{6A4BB796-960D-4001-B118-42E524CA294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3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<sst xmlns="http://schemas.openxmlformats.org/spreadsheetml/2006/main" count="350" uniqueCount="303">
  <si>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</si>
  <si>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</si>
  <si>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</si>
  <si>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</si>
  <si>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</si>
  <si>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</si>
  <si>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</si>
  <si>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</si>
  <si>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</si>
  <si>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</si>
  <si>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</si>
  <si>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</si>
  <si>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</si>
  <si>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</si>
  <si>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</si>
  <si>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</si>
  <si>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</si>
  <si>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</si>
  <si>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</si>
  <si>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</si>
  <si>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</si>
  <si>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</si>
  <si>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</si>
  <si>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</si>
  <si>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</si>
  <si>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</si>
  <si>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</si>
  <si>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</si>
  <si>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</si>
  <si>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</si>
  <si>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</si>
  <si>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</si>
  <si>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</si>
  <si>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</si>
  <si>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</si>
  <si>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</si>
  <si>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</si>
  <si>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</si>
  <si>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</si>
  <si>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</si>
  <si>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</si>
  <si>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</si>
  <si>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</si>
  <si>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</si>
  <si>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</si>
  <si>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</si>
  <si>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</si>
  <si>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</si>
  <si>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</si>
  <si>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</si>
  <si>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</si>
  <si>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</si>
  <si>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</si>
  <si>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</si>
  <si>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</si>
  <si>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</si>
  <si>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</si>
  <si>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</si>
  <si>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</si>
  <si>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</si>
  <si>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</si>
  <si>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</si>
  <si>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</si>
  <si>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</si>
  <si>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</si>
  <si>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</si>
  <si>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</si>
  <si>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</si>
  <si>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</si>
  <si>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</si>
  <si>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</si>
  <si>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</si>
  <si>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</si>
  <si>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</si>
  <si>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</si>
  <si>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</si>
  <si>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</si>
  <si>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</si>
  <si>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</si>
  <si>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</si>
  <si>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</si>
  <si>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</si>
  <si>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</si>
  <si>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</si>
  <si>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</si>
  <si>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</si>
  <si>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</si>
  <si>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</si>
  <si>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</si>
  <si>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</si>
  <si>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</si>
  <si>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</si>
  <si>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</si>
  <si>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</si>
  <si>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</si>
  <si>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</si>
  <si>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</si>
  <si>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</si>
  <si>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</si>
  <si>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</si>
  <si>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</si>
  <si>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</si>
  <si>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</si>
  <si>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</si>
  <si>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</si>
  <si>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</si>
  <si>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</si>
  <si>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</si>
  <si>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</si>
  <si>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</si>
  <si>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</si>
  <si>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</si>
  <si>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</si>
  <si>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</si>
  <si>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</si>
  <si>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</si>
  <si>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</si>
  <si>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</si>
  <si>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</si>
  <si>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</si>
  <si>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</si>
  <si>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</si>
  <si>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</si>
  <si>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</si>
  <si>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</si>
  <si>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</si>
  <si>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</si>
  <si>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</si>
  <si>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</si>
  <si>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</si>
  <si>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</si>
  <si>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</si>
  <si>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</si>
  <si>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</si>
  <si>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</si>
  <si>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</si>
  <si>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</si>
  <si>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</si>
  <si>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</si>
  <si>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</si>
  <si>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</si>
  <si>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</si>
  <si>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</si>
  <si>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</si>
  <si>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</si>
  <si>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</si>
  <si>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</si>
  <si>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</si>
  <si>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</si>
  <si>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</si>
  <si>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</si>
  <si>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</si>
  <si>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</si>
  <si>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</si>
  <si>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</si>
  <si>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</si>
  <si>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</si>
  <si>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</si>
  <si>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</si>
  <si>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</si>
  <si>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</si>
  <si>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</si>
  <si>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</si>
  <si>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</si>
  <si>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</si>
  <si>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</si>
  <si>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</si>
  <si>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</si>
  <si>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</si>
  <si>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</si>
  <si>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</si>
  <si>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</si>
  <si>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</si>
  <si>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</si>
  <si>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</si>
  <si>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</si>
  <si>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</si>
  <si>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</si>
  <si>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</si>
  <si>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</si>
  <si>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</si>
  <si>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</si>
  <si>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</si>
  <si>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</si>
  <si>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</si>
  <si>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</si>
  <si>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</si>
  <si>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</si>
  <si>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</si>
  <si>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</si>
  <si>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</si>
  <si>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</si>
  <si>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</si>
  <si>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</si>
  <si>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</si>
  <si>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</si>
  <si>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</si>
  <si>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</si>
  <si>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</si>
  <si>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</si>
  <si>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</si>
  <si>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</si>
  <si>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</si>
  <si>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</si>
  <si>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</si>
  <si>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</si>
  <si>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</si>
  <si>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</si>
  <si>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</si>
  <si>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</si>
  <si>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</si>
  <si>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</si>
  <si>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</si>
  <si>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</si>
  <si>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</si>
  <si>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</si>
  <si>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</si>
  <si>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</si>
  <si>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</si>
  <si>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</si>
  <si>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</si>
  <si>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</si>
  <si>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</si>
  <si>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</si>
  <si>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</si>
  <si>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</si>
  <si>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</si>
  <si>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</si>
  <si>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</si>
  <si>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</si>
  <si>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</si>
  <si>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</si>
  <si>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</si>
  <si>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</si>
  <si>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</si>
  <si>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</si>
  <si>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</si>
  <si>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</si>
  <si>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</si>
  <si>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</si>
  <si>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</si>
  <si>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</si>
  <si>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</si>
  <si>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</si>
  <si>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</si>
  <si>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</si>
  <si>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</si>
  <si>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</si>
  <si>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G1</t>
  </si>
  <si>
    <t xml:space="preserve">Ranjit Kumar </t>
  </si>
  <si>
    <t>SF0072499</t>
  </si>
  <si>
    <t>BM</t>
  </si>
  <si>
    <t>Available &amp; Updated</t>
  </si>
  <si>
    <t>G2</t>
  </si>
  <si>
    <t>Sudhir Kumar Paswan</t>
  </si>
  <si>
    <t>SF0097587</t>
  </si>
  <si>
    <t>BQM</t>
  </si>
  <si>
    <t>BH3958</t>
  </si>
  <si>
    <t>Kesariya-2</t>
  </si>
  <si>
    <t>Kesariya</t>
  </si>
  <si>
    <t>Siwan</t>
  </si>
  <si>
    <t>Motihari</t>
  </si>
  <si>
    <t>Bihar</t>
  </si>
  <si>
    <t>Anurag Patel</t>
  </si>
  <si>
    <t>Laon Officer</t>
  </si>
  <si>
    <t>731969</t>
  </si>
  <si>
    <t>SSF4676949</t>
  </si>
  <si>
    <t>MAINA DEVI</t>
  </si>
  <si>
    <t>10-Oct-2023</t>
  </si>
  <si>
    <t>North</t>
  </si>
  <si>
    <t>Bihar-1</t>
  </si>
  <si>
    <t>Kesariya 2</t>
  </si>
  <si>
    <t>Raghu Nathpur</t>
  </si>
  <si>
    <t>SF0095539</t>
  </si>
  <si>
    <t>Rahul Kumar</t>
  </si>
  <si>
    <t>1235104</t>
  </si>
  <si>
    <t>Chetana</t>
  </si>
  <si>
    <t>GENERAL</t>
  </si>
  <si>
    <t>HINDU</t>
  </si>
  <si>
    <t>Agriculture &amp; Farming</t>
  </si>
  <si>
    <t>07</t>
  </si>
  <si>
    <t>1</t>
  </si>
  <si>
    <t>1 Yrs</t>
  </si>
  <si>
    <t>10 Oct 2023</t>
  </si>
  <si>
    <t>&lt;= 2 Years</t>
  </si>
  <si>
    <t>07-Nov-2023</t>
  </si>
  <si>
    <t>12-Jun-2025</t>
  </si>
  <si>
    <t>Open</t>
  </si>
  <si>
    <t>Govind Kumar/SF0081789</t>
  </si>
  <si>
    <t>July 31, 2025 1:46 PM</t>
  </si>
  <si>
    <t>Thursday, July 31, 2025 1:46 PM</t>
  </si>
  <si>
    <t>SF0065233</t>
  </si>
  <si>
    <t>Complaint Lodged</t>
  </si>
  <si>
    <t>Alok Kumar Raju/SF0091403</t>
  </si>
  <si>
    <t>Rakesh Kumar Singh/SF0007606</t>
  </si>
  <si>
    <t>Ranjit kumar/SF0090200</t>
  </si>
  <si>
    <t>Manoj kumar Chaurasiya/SF0033255</t>
  </si>
  <si>
    <t>Absconding</t>
  </si>
  <si>
    <t>Completed-Report Submitted</t>
  </si>
  <si>
    <t>1. Borrower paid her emi of rs.2400/- through UPI to LO Anurag on 13-07-25.
2. She does not aware about that staff was absconded on 12-Jun-25.</t>
  </si>
  <si>
    <t>1. Complaint raised by borrower to css that she paid her emi through UPI to Anurag/SF0065233but still showing od. 
2. Post verification it is observed that borrower does not aware that LO Anurag/SF0065233 has absconded on 12-06-25 hence she paid her July months emi of rs.2240/- through UPI on date 13-07-25.</t>
  </si>
  <si>
    <t>FN25-26-01624</t>
  </si>
  <si>
    <t>CSS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</si>
</sst>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E4" sqref="E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BH3958</v>
      </c>
      <c r="D5" s="63" t="str">
        <f>IF('Physical Cash at Safe'!D28="Yes", 'Physical Cash at Safe'!A4, 'Borrower Wise Details'!C5)</f>
        <v>Kesariya 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45856</v>
      </c>
      <c r="H5" s="107" t="s">
        <v>302</v>
      </c>
      <c r="I5" s="61">
        <v>45870</v>
      </c>
      <c r="J5" s="74" t="str">
        <f>IF('Physical Cash at Safe'!D28="Yes",'Physical Cash at Safe'!E28,IF('Borrower Wise Details'!D5&lt;&gt;"",'Borrower Wise Details'!D5,""))</f>
        <v>FN25-26-01624</v>
      </c>
      <c r="K5" s="81">
        <v>1</v>
      </c>
      <c r="L5" s="82">
        <v>2240</v>
      </c>
      <c r="M5" s="82">
        <v>0</v>
      </c>
      <c r="N5" s="82" t="s">
        <v>296</v>
      </c>
      <c r="O5" s="82" t="s">
        <v>295</v>
      </c>
      <c r="P5" s="82" t="s">
        <v>294</v>
      </c>
      <c r="Q5" s="82" t="s">
        <v>293</v>
      </c>
      <c r="R5" s="75" t="str">
        <f>IF('Physical Cash at Safe'!$D$28="Yes", 'Physical Cash at Safe'!$A$28, IF('Borrower Wise Details'!F5&lt;&gt;"", 'Borrower Wise Details'!F5, ""))</f>
        <v>Anurag Patel</v>
      </c>
      <c r="S5" s="74" t="str">
        <f>IF('Physical Cash at Safe'!$D$28="Yes", 'Physical Cash at Safe'!$C$28, IF('Borrower Wise Details'!H5&lt;&gt;"", 'Borrower Wise Details'!H5, ""))</f>
        <v>Laon Officer</v>
      </c>
      <c r="T5" s="74" t="str">
        <f>IF('Physical Cash at Safe'!$D$28="Yes", 'Physical Cash at Safe'!$B$28, IF('Borrower Wise Details'!G5&lt;&gt;"", 'Borrower Wise Details'!G5, ""))</f>
        <v>SF0065233</v>
      </c>
      <c r="U5" s="77" t="s">
        <v>297</v>
      </c>
      <c r="V5" s="61">
        <v>45820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298</v>
      </c>
      <c r="Z5" s="61">
        <v>45870</v>
      </c>
      <c r="AA5" s="61">
        <v>45870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45871</v>
      </c>
      <c r="AH5" s="70" t="s">
        <v>300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BH3958</v>
      </c>
      <c r="C5" s="50" t="str">
        <f>IF('Fraud Investigation Report'!D5="", "", 'Fraud Investigation Report'!D5)</f>
        <v>Kesariya 2</v>
      </c>
      <c r="D5" s="68" t="str">
        <f>IF(OR('Fraud Investigation Report'!R5="", 'Fraud Investigation Report'!R5=0), "", 'Fraud Investigation Report'!R5)</f>
        <v>Anurag Patel</v>
      </c>
      <c r="E5" s="68" t="str">
        <f>IF(OR('Fraud Investigation Report'!T5="", 'Fraud Investigation Report'!T5=0), "", 'Fraud Investigation Report'!T5)</f>
        <v>SF0065233</v>
      </c>
      <c r="F5" s="68" t="str">
        <f>IF(OR('Fraud Investigation Report'!S5="", 'Fraud Investigation Report'!S5=0), "", 'Fraud Investigation Report'!S5)</f>
        <v>Laon Officer</v>
      </c>
      <c r="G5" s="50" t="str">
        <f>IF('Fraud Investigation Report'!J5="", "", 'Fraud Investigation Report'!J5)</f>
        <v>FN25-26-01624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292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tabSelected="1" zoomScaleNormal="100" workbookViewId="0">
      <pane ySplit="2" topLeftCell="A3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257</v>
      </c>
      <c r="B4" s="41" t="s">
        <v>258</v>
      </c>
      <c r="C4" s="41" t="s">
        <v>259</v>
      </c>
      <c r="D4" s="41" t="s">
        <v>260</v>
      </c>
      <c r="E4" s="41" t="s">
        <v>261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262</v>
      </c>
      <c r="B6" s="18">
        <v>45870</v>
      </c>
      <c r="C6" s="18">
        <v>45869</v>
      </c>
      <c r="D6" s="18">
        <v>45870</v>
      </c>
      <c r="E6" s="19">
        <v>0.5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56</v>
      </c>
      <c r="C11" s="23">
        <f>B11*A11</f>
        <v>28000</v>
      </c>
      <c r="D11" s="25">
        <v>56</v>
      </c>
      <c r="E11" s="23">
        <f t="shared" ref="E11:E17" si="0">D11*A11</f>
        <v>28000</v>
      </c>
    </row>
    <row r="12" spans="1:5" ht="14.4" x14ac:dyDescent="0.3">
      <c r="A12" s="24">
        <v>200</v>
      </c>
      <c r="B12" s="25">
        <v>14</v>
      </c>
      <c r="C12" s="23">
        <f>B12*A12</f>
        <v>2800</v>
      </c>
      <c r="D12" s="25">
        <v>14</v>
      </c>
      <c r="E12" s="23">
        <f t="shared" si="0"/>
        <v>2800</v>
      </c>
    </row>
    <row r="13" spans="1:5" ht="14.4" x14ac:dyDescent="0.3">
      <c r="A13" s="24">
        <v>100</v>
      </c>
      <c r="B13" s="25">
        <v>50</v>
      </c>
      <c r="C13" s="23">
        <f t="shared" ref="C13:C17" si="1">B13*A13</f>
        <v>5000</v>
      </c>
      <c r="D13" s="25">
        <v>50</v>
      </c>
      <c r="E13" s="23">
        <f t="shared" si="0"/>
        <v>5000</v>
      </c>
    </row>
    <row r="14" spans="1:5" ht="14.4" x14ac:dyDescent="0.3">
      <c r="A14" s="24">
        <v>50</v>
      </c>
      <c r="B14" s="25">
        <v>20</v>
      </c>
      <c r="C14" s="23">
        <f t="shared" si="1"/>
        <v>1000</v>
      </c>
      <c r="D14" s="25">
        <v>20</v>
      </c>
      <c r="E14" s="23">
        <f t="shared" si="0"/>
        <v>1000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4" x14ac:dyDescent="0.3">
      <c r="A19" s="29"/>
      <c r="B19" s="30" t="s">
        <v>76</v>
      </c>
      <c r="C19" s="31">
        <f>SUM(C10:C18)</f>
        <v>36823</v>
      </c>
      <c r="D19" s="30" t="s">
        <v>76</v>
      </c>
      <c r="E19" s="31">
        <f>SUM(E10:E18)</f>
        <v>36823</v>
      </c>
    </row>
    <row r="20" spans="1:5" ht="30" customHeight="1" x14ac:dyDescent="0.3">
      <c r="A20" s="161" t="s">
        <v>97</v>
      </c>
      <c r="B20" s="162"/>
      <c r="C20" s="32">
        <v>36826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40.049999999999997" customHeight="1" x14ac:dyDescent="0.3">
      <c r="A30" s="127"/>
      <c r="B30" s="127"/>
      <c r="C30" s="128">
        <f>A30-B30</f>
        <v>0</v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219</v>
      </c>
      <c r="B32" s="38" t="s">
        <v>247</v>
      </c>
      <c r="C32" s="37" t="s">
        <v>82</v>
      </c>
      <c r="D32" s="138" t="s">
        <v>252</v>
      </c>
      <c r="E32" s="139"/>
    </row>
    <row r="33" spans="1:5" ht="18" customHeight="1" x14ac:dyDescent="0.3">
      <c r="A33" s="37" t="s">
        <v>83</v>
      </c>
      <c r="B33" s="106" t="s">
        <v>248</v>
      </c>
      <c r="C33" s="39" t="s">
        <v>84</v>
      </c>
      <c r="D33" s="132" t="s">
        <v>253</v>
      </c>
      <c r="E33" s="133"/>
    </row>
    <row r="34" spans="1:5" ht="27.6" x14ac:dyDescent="0.3">
      <c r="A34" s="39" t="s">
        <v>220</v>
      </c>
      <c r="B34" s="38" t="s">
        <v>249</v>
      </c>
      <c r="C34" s="39" t="s">
        <v>221</v>
      </c>
      <c r="D34" s="134" t="s">
        <v>254</v>
      </c>
      <c r="E34" s="135"/>
    </row>
    <row r="35" spans="1:5" ht="27.6" x14ac:dyDescent="0.3">
      <c r="A35" s="39" t="s">
        <v>222</v>
      </c>
      <c r="B35" s="38" t="s">
        <v>250</v>
      </c>
      <c r="C35" s="39" t="s">
        <v>224</v>
      </c>
      <c r="D35" s="134" t="s">
        <v>255</v>
      </c>
      <c r="E35" s="135"/>
    </row>
    <row r="36" spans="1:5" ht="25.5" customHeight="1" x14ac:dyDescent="0.3">
      <c r="A36" s="39" t="s">
        <v>223</v>
      </c>
      <c r="B36" s="38" t="s">
        <v>251</v>
      </c>
      <c r="C36" s="39" t="s">
        <v>225</v>
      </c>
      <c r="D36" s="136" t="s">
        <v>256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L9" sqref="L9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BH3958</v>
      </c>
      <c r="C5" s="119" t="str">
        <f>IF('Loan Outstanding Report'!$H$5="", "", 'Loan Outstanding Report'!$H$5)</f>
        <v>Kesariya 2</v>
      </c>
      <c r="D5" s="41" t="s">
        <v>301</v>
      </c>
      <c r="E5" s="65">
        <v>45870</v>
      </c>
      <c r="F5" s="38" t="s">
        <v>263</v>
      </c>
      <c r="G5" s="49" t="s">
        <v>291</v>
      </c>
      <c r="H5" s="49" t="s">
        <v>264</v>
      </c>
      <c r="I5" s="120" t="s">
        <v>265</v>
      </c>
      <c r="J5" s="120" t="s">
        <v>266</v>
      </c>
      <c r="K5" s="120" t="s">
        <v>267</v>
      </c>
      <c r="L5" s="11">
        <v>353271555</v>
      </c>
      <c r="M5" s="65" t="s">
        <v>268</v>
      </c>
      <c r="N5" s="124">
        <v>42000</v>
      </c>
      <c r="O5" s="124">
        <v>2240</v>
      </c>
      <c r="P5" s="121" t="s">
        <v>139</v>
      </c>
      <c r="Q5" s="80">
        <v>45851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299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D1" zoomScale="90" zoomScaleNormal="90" workbookViewId="0">
      <selection activeCell="BJ5" sqref="BJ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9">
        <v>45869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 t="s">
        <v>289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 t="s">
        <v>290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269</v>
      </c>
      <c r="C5" s="38" t="s">
        <v>270</v>
      </c>
      <c r="D5" s="38" t="s">
        <v>261</v>
      </c>
      <c r="E5" s="38" t="s">
        <v>260</v>
      </c>
      <c r="F5" s="38" t="s">
        <v>259</v>
      </c>
      <c r="G5" s="84" t="s">
        <v>257</v>
      </c>
      <c r="H5" s="38" t="s">
        <v>271</v>
      </c>
      <c r="I5" s="84">
        <v>18814</v>
      </c>
      <c r="J5" s="38" t="s">
        <v>272</v>
      </c>
      <c r="K5" s="84">
        <v>18814</v>
      </c>
      <c r="L5" s="84" t="s">
        <v>273</v>
      </c>
      <c r="M5" s="38" t="s">
        <v>274</v>
      </c>
      <c r="N5" s="84">
        <v>26815</v>
      </c>
      <c r="O5" s="84" t="s">
        <v>265</v>
      </c>
      <c r="P5" s="84">
        <v>42698</v>
      </c>
      <c r="Q5" s="38" t="s">
        <v>275</v>
      </c>
      <c r="R5" s="38" t="s">
        <v>276</v>
      </c>
      <c r="S5" s="84" t="s">
        <v>266</v>
      </c>
      <c r="T5" s="84" t="s">
        <v>266</v>
      </c>
      <c r="U5" s="84" t="s">
        <v>277</v>
      </c>
      <c r="V5" s="84" t="s">
        <v>278</v>
      </c>
      <c r="W5" s="84">
        <v>541</v>
      </c>
      <c r="X5" s="38" t="s">
        <v>279</v>
      </c>
      <c r="Y5" s="84">
        <v>353271555</v>
      </c>
      <c r="Z5" s="38" t="s">
        <v>267</v>
      </c>
      <c r="AA5" s="108" t="s">
        <v>268</v>
      </c>
      <c r="AB5" s="84">
        <v>42000</v>
      </c>
      <c r="AC5" s="108" t="s">
        <v>280</v>
      </c>
      <c r="AD5" s="84">
        <v>24</v>
      </c>
      <c r="AE5" s="84" t="s">
        <v>281</v>
      </c>
      <c r="AF5" s="84" t="s">
        <v>282</v>
      </c>
      <c r="AG5" s="108" t="s">
        <v>283</v>
      </c>
      <c r="AH5" s="84" t="s">
        <v>284</v>
      </c>
      <c r="AI5" s="108" t="s">
        <v>285</v>
      </c>
      <c r="AJ5" s="84">
        <v>2240</v>
      </c>
      <c r="AK5" s="84">
        <v>2240</v>
      </c>
      <c r="AL5" s="108" t="s">
        <v>286</v>
      </c>
      <c r="AM5" s="84">
        <v>33538.559999999998</v>
      </c>
      <c r="AN5" s="112">
        <v>11261.44</v>
      </c>
      <c r="AO5" s="112">
        <v>44800</v>
      </c>
      <c r="AP5" s="112">
        <v>8461.44</v>
      </c>
      <c r="AQ5" s="112">
        <v>445.56</v>
      </c>
      <c r="AR5" s="112">
        <v>8907</v>
      </c>
      <c r="AS5" s="112">
        <v>2066.13</v>
      </c>
      <c r="AT5" s="112">
        <v>173.87</v>
      </c>
      <c r="AU5" s="112">
        <v>2240</v>
      </c>
      <c r="AV5" s="84">
        <v>21</v>
      </c>
      <c r="AW5" s="84"/>
      <c r="AX5" s="84"/>
      <c r="AY5" s="108"/>
      <c r="AZ5" s="84"/>
      <c r="BA5" s="84"/>
      <c r="BB5" s="84" t="s">
        <v>287</v>
      </c>
      <c r="BC5" s="84"/>
      <c r="BD5" s="108"/>
      <c r="BE5" s="84">
        <v>0</v>
      </c>
      <c r="BF5" s="38" t="s">
        <v>266</v>
      </c>
      <c r="BG5" s="84">
        <v>8229015513</v>
      </c>
      <c r="BH5" s="114" t="s">
        <v>288</v>
      </c>
      <c r="BI5" s="38" t="s">
        <v>110</v>
      </c>
      <c r="BJ5" s="85">
        <v>45870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2240</v>
      </c>
      <c r="BQ5" s="117" t="s">
        <v>201</v>
      </c>
      <c r="BR5" s="130" t="s">
        <v>299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2025-05-06T06:37:39Z</cp:lastPrinted>
  <dcterms:created xsi:type="dcterms:W3CDTF">2023-04-07T11:05:50Z</dcterms:created>
  <dcterms:modified xsi:type="dcterms:W3CDTF">2025-08-02T08:41:22Z</dcterms:modified>
</cp:coreProperties>
</file>