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E0E1327C-23C5-4C22-ADA9-114283B667C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<sst xmlns="http://schemas.openxmlformats.org/spreadsheetml/2006/main" count="358" uniqueCount="294">
  <si>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</si>
  <si>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</si>
  <si>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</si>
  <si>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</si>
  <si>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</si>
  <si>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</si>
  <si>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</si>
  <si>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</si>
  <si>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</si>
  <si>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</si>
  <si>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</si>
  <si>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</si>
  <si>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</si>
  <si>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</si>
  <si>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</si>
  <si>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</si>
  <si>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</si>
  <si>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</si>
  <si>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</si>
  <si>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</si>
  <si>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</si>
  <si>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</si>
  <si>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</si>
  <si>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</si>
  <si>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</si>
  <si>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</si>
  <si>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</si>
  <si>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</si>
  <si>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</si>
  <si>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</si>
  <si>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</si>
  <si>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</si>
  <si>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</si>
  <si>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</si>
  <si>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</si>
  <si>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</si>
  <si>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</si>
  <si>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</si>
  <si>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</si>
  <si>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</si>
  <si>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</si>
  <si>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</si>
  <si>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</si>
  <si>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</si>
  <si>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</si>
  <si>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</si>
  <si>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</si>
  <si>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</si>
  <si>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</si>
  <si>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</si>
  <si>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</si>
  <si>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</si>
  <si>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</si>
  <si>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</si>
  <si>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</si>
  <si>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</si>
  <si>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</si>
  <si>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</si>
  <si>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</si>
  <si>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</si>
  <si>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</si>
  <si>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</si>
  <si>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</si>
  <si>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</si>
  <si>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</si>
  <si>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</si>
  <si>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</si>
  <si>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</si>
  <si>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</si>
  <si>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</si>
  <si>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</si>
  <si>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</si>
  <si>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</si>
  <si>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</si>
  <si>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</si>
  <si>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</si>
  <si>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</si>
  <si>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</si>
  <si>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</si>
  <si>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</si>
  <si>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</si>
  <si>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</si>
  <si>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</si>
  <si>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</si>
  <si>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</si>
  <si>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</si>
  <si>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</si>
  <si>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</si>
  <si>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</si>
  <si>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</si>
  <si>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</si>
  <si>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</si>
  <si>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</si>
  <si>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</si>
  <si>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</si>
  <si>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</si>
  <si>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</si>
  <si>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</si>
  <si>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</si>
  <si>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</si>
  <si>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</si>
  <si>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</si>
  <si>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</si>
  <si>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</si>
  <si>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</si>
  <si>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</si>
  <si>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</si>
  <si>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</si>
  <si>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</si>
  <si>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</si>
  <si>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</si>
  <si>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</si>
  <si>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</si>
  <si>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</si>
  <si>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</si>
  <si>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</si>
  <si>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</si>
  <si>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</si>
  <si>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</si>
  <si>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</si>
  <si>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</si>
  <si>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</si>
  <si>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</si>
  <si>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</si>
  <si>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</si>
  <si>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</si>
  <si>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</si>
  <si>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</si>
  <si>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</si>
  <si>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</si>
  <si>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</si>
  <si>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</si>
  <si>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</si>
  <si>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</si>
  <si>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</si>
  <si>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</si>
  <si>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</si>
  <si>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</si>
  <si>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</si>
  <si>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</si>
  <si>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</si>
  <si>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</si>
  <si>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</si>
  <si>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</si>
  <si>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</si>
  <si>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</si>
  <si>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</si>
  <si>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</si>
  <si>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</si>
  <si>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</si>
  <si>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</si>
  <si>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</si>
  <si>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</si>
  <si>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</si>
  <si>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</si>
  <si>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</si>
  <si>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</si>
  <si>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</si>
  <si>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</si>
  <si>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</si>
  <si>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</si>
  <si>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</si>
  <si>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</si>
  <si>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</si>
  <si>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</si>
  <si>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</si>
  <si>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</si>
  <si>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</si>
  <si>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</si>
  <si>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</si>
  <si>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</si>
  <si>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</si>
  <si>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</si>
  <si>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</si>
  <si>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</si>
  <si>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</si>
  <si>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</si>
  <si>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</si>
  <si>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</si>
  <si>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</si>
  <si>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</si>
  <si>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</si>
  <si>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</si>
  <si>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</si>
  <si>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</si>
  <si>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</si>
  <si>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</si>
  <si>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</si>
  <si>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</si>
  <si>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</si>
  <si>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</si>
  <si>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</si>
  <si>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</si>
  <si>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</si>
  <si>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</si>
  <si>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</si>
  <si>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</si>
  <si>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</si>
  <si>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</si>
  <si>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</si>
  <si>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</si>
  <si>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</si>
  <si>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</si>
  <si>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</si>
  <si>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</si>
  <si>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</si>
  <si>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</si>
  <si>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</si>
  <si>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</si>
  <si>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</si>
  <si>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</si>
  <si>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</si>
  <si>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</si>
  <si>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</si>
  <si>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</si>
  <si>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</si>
  <si>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</si>
  <si>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</si>
  <si>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</si>
  <si>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</si>
  <si>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</si>
  <si>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</si>
  <si>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</si>
  <si>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</si>
  <si>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</si>
  <si>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</si>
  <si>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</si>
  <si>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</si>
  <si>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</si>
  <si>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</si>
  <si>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</si>
  <si>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</si>
  <si>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</si>
  <si>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</si>
  <si>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</si>
  <si>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</si>
  <si>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</si>
  <si>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</si>
  <si>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</si>
  <si>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</si>
  <si>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</si>
  <si>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</si>
  <si>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</si>
  <si>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</si>
  <si>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</si>
  <si>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</si>
  <si>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</si>
  <si>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</si>
  <si>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Dahod</t>
  </si>
  <si>
    <t>Jhalod</t>
  </si>
  <si>
    <t>GR3061</t>
  </si>
  <si>
    <t>Limdi(Jhalod)</t>
  </si>
  <si>
    <t>Kuni</t>
  </si>
  <si>
    <t>SF0089659</t>
  </si>
  <si>
    <t>Nanema Jayeshkumar Rameshbhai</t>
  </si>
  <si>
    <t>Kuni C2</t>
  </si>
  <si>
    <t>Kuni C2 Mandu1</t>
  </si>
  <si>
    <t>Chetana</t>
  </si>
  <si>
    <t>SSF3614891</t>
  </si>
  <si>
    <t>ST</t>
  </si>
  <si>
    <t>HINDU</t>
  </si>
  <si>
    <t>Acid Making</t>
  </si>
  <si>
    <t>BHURIYA MINABEN KALPESHBHAI</t>
  </si>
  <si>
    <t>23-Mar-2023</t>
  </si>
  <si>
    <t>Tue</t>
  </si>
  <si>
    <t>1</t>
  </si>
  <si>
    <t>2 Yrs</t>
  </si>
  <si>
    <t>23 Mar 2023</t>
  </si>
  <si>
    <t>&lt;= 2 Years</t>
  </si>
  <si>
    <t>05-May-2023</t>
  </si>
  <si>
    <t>07-Jan-2025</t>
  </si>
  <si>
    <t>Open</t>
  </si>
  <si>
    <t>9916796476</t>
  </si>
  <si>
    <t>FN25-26-01635</t>
  </si>
  <si>
    <t>Rahul Kalara</t>
  </si>
  <si>
    <t>SF0088678</t>
  </si>
  <si>
    <t>Loan Officer</t>
  </si>
  <si>
    <t>No Action Taken</t>
  </si>
  <si>
    <t>CSS</t>
  </si>
  <si>
    <t>Completed-Report Submitted</t>
  </si>
  <si>
    <t>Upendra Singh/SF0031146</t>
  </si>
  <si>
    <t>Vimesh Shah/SF0062146</t>
  </si>
  <si>
    <t>Nikhil Rai/SF0075501</t>
  </si>
  <si>
    <t>Form Date :12-8-25</t>
  </si>
  <si>
    <t>To Date :12-8-25</t>
  </si>
  <si>
    <t>Reporting Time : 10:00</t>
  </si>
  <si>
    <t>Dilipkumar Shanabhai Khant/SF0071691</t>
  </si>
  <si>
    <t>Borrower was paid her Emi Amount Rs.2400/- on  05-02-2025 But LO -Rahul Kalara not posted in FIMO.</t>
  </si>
  <si>
    <t>Borrower was paid her Emi Amount Rs.2400/- on  05-03-2025 But LO -Rahul Kalara not posted in FIMO.</t>
  </si>
  <si>
    <t>Borrower was paid her Emi Amount Rs.2400/- on  05-04-2025 But LO -Rahul Kalara not posted in FIMO.</t>
  </si>
  <si>
    <t xml:space="preserve">Borrower was paid her Emi Amount Rs.2400/- on  05-02-2025,05-03-2024,05-04-2024 But LO -Rahul Kalara not posted in FIMO.
</t>
  </si>
  <si>
    <t>Terminated</t>
  </si>
  <si>
    <t>Rahul Kalara/SF0088678/LO was found involved in Collection amount misappropriation (Collected EMIs  amount but not posted to concerned borrowers accounts) on the names of 01 borrowers for the amounting to Rs. 7,200/- based on the evidence available.
Total Fraud Amount = Rs. 7,200/-
Amount Recovered and Accounted in FIMO = Rs. 00/-
Net Fraud Amount to be recovered = Rs.7,200/-</t>
  </si>
  <si>
    <t>Kamlesh Thakor/SF0045947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</si>
</sst>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2" fontId="34" fillId="0" borderId="1" xfId="0" applyNumberFormat="1" applyFont="1" applyBorder="1" applyAlignment="1" applyProtection="1">
      <alignment horizontal="center" vertical="center"/>
      <protection locked="0"/>
    </xf>
    <xf numFmtId="0" fontId="11" fillId="0" borderId="1" xfId="0" applyFont="1" applyBorder="1" applyProtection="1">
      <protection locked="0"/>
    </xf>
    <xf numFmtId="167" fontId="11" fillId="8" borderId="1" xfId="15" applyNumberFormat="1" applyFont="1" applyFill="1" applyBorder="1" applyAlignment="1" applyProtection="1">
      <alignment horizontal="center" vertical="center"/>
      <protection locked="0"/>
    </xf>
    <xf numFmtId="167" fontId="11" fillId="8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25">
      <c r="C7" s="54" t="s">
        <v>127</v>
      </c>
      <c r="E7" t="s">
        <v>117</v>
      </c>
      <c r="I7" t="s">
        <v>208</v>
      </c>
      <c r="K7" s="86"/>
    </row>
    <row r="8" spans="1:11" x14ac:dyDescent="0.25">
      <c r="C8" s="54" t="s">
        <v>128</v>
      </c>
      <c r="E8" t="s">
        <v>116</v>
      </c>
      <c r="I8" t="s">
        <v>209</v>
      </c>
      <c r="K8" s="86"/>
    </row>
    <row r="9" spans="1:11" x14ac:dyDescent="0.25">
      <c r="C9" s="54" t="s">
        <v>129</v>
      </c>
      <c r="I9" t="s">
        <v>205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5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Safe'!B4, 'Borrower Wise Details'!B5)</f>
        <v>GR3061</v>
      </c>
      <c r="D5" s="63" t="str">
        <f>IF('Physical Cash at Safe'!D28="Yes", 'Physical Cash at Safe'!A4, 'Borrower Wise Details'!C5)</f>
        <v>Limdi(Jhalod)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45804</v>
      </c>
      <c r="H5" s="106" t="s">
        <v>278</v>
      </c>
      <c r="I5" s="61">
        <v>45871</v>
      </c>
      <c r="J5" s="73" t="str">
        <f>IF('Physical Cash at Safe'!D28="Yes",'Physical Cash at Safe'!E28,IF('Borrower Wise Details'!D5&lt;&gt;"",'Borrower Wise Details'!D5,""))</f>
        <v>FN25-26-01635</v>
      </c>
      <c r="K5" s="80">
        <v>1</v>
      </c>
      <c r="L5" s="81">
        <v>7200</v>
      </c>
      <c r="M5" s="81">
        <v>0</v>
      </c>
      <c r="N5" s="83" t="s">
        <v>293</v>
      </c>
      <c r="O5" s="115" t="s">
        <v>280</v>
      </c>
      <c r="P5" s="115" t="s">
        <v>282</v>
      </c>
      <c r="Q5" s="129" t="s">
        <v>281</v>
      </c>
      <c r="R5" s="74" t="str">
        <f>IF('Physical Cash at Safe'!$D$28="Yes", 'Physical Cash at Safe'!$A$28, IF('Borrower Wise Details'!F5&lt;&gt;"", 'Borrower Wise Details'!F5, ""))</f>
        <v>Rahul Kalara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SF0088678</v>
      </c>
      <c r="U5" s="76" t="s">
        <v>291</v>
      </c>
      <c r="V5" s="130">
        <v>45802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279</v>
      </c>
      <c r="Z5" s="61">
        <v>45881</v>
      </c>
      <c r="AA5" s="61">
        <v>45881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7200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45882</v>
      </c>
      <c r="AH5" s="131" t="s">
        <v>292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4" sqref="F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GR3061</v>
      </c>
      <c r="C5" s="50" t="str">
        <f>IF('Fraud Investigation Report'!D5="", "", 'Fraud Investigation Report'!D5)</f>
        <v>Limdi(Jhalod)</v>
      </c>
      <c r="D5" s="68" t="str">
        <f>IF(OR('Fraud Investigation Report'!R5="", 'Fraud Investigation Report'!R5=0), "", 'Fraud Investigation Report'!R5)</f>
        <v>Rahul Kalara</v>
      </c>
      <c r="E5" s="68" t="str">
        <f>IF(OR('Fraud Investigation Report'!T5="", 'Fraud Investigation Report'!T5=0), "", 'Fraud Investigation Report'!T5)</f>
        <v>SF0088678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7200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7200</v>
      </c>
      <c r="Q5" s="49"/>
      <c r="R5" s="83" t="s">
        <v>277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:E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189</v>
      </c>
      <c r="B29" s="72" t="s">
        <v>188</v>
      </c>
      <c r="C29" s="71" t="s">
        <v>215</v>
      </c>
      <c r="D29" s="158" t="s">
        <v>216</v>
      </c>
      <c r="E29" s="159"/>
    </row>
    <row r="30" spans="1:5" ht="39.950000000000003" customHeight="1" x14ac:dyDescent="0.25">
      <c r="A30" s="126"/>
      <c r="B30" s="126"/>
      <c r="C30" s="127"/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218</v>
      </c>
      <c r="B34" s="38"/>
      <c r="C34" s="39" t="s">
        <v>219</v>
      </c>
      <c r="D34" s="152"/>
      <c r="E34" s="153"/>
    </row>
    <row r="35" spans="1:5" ht="25.5" x14ac:dyDescent="0.25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25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Normal="100" workbookViewId="0">
      <selection activeCell="W7" sqref="W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GR3061</v>
      </c>
      <c r="C5" s="118" t="str">
        <f>IF('Loan Outstanding Report'!$H$5="", "", 'Loan Outstanding Report'!$H$5)</f>
        <v>Limdi(Jhalod)</v>
      </c>
      <c r="D5" s="41" t="s">
        <v>273</v>
      </c>
      <c r="E5" s="65">
        <v>45881</v>
      </c>
      <c r="F5" s="38" t="s">
        <v>274</v>
      </c>
      <c r="G5" s="49" t="s">
        <v>275</v>
      </c>
      <c r="H5" s="49" t="s">
        <v>276</v>
      </c>
      <c r="I5" s="119" t="s">
        <v>255</v>
      </c>
      <c r="J5" s="119" t="s">
        <v>258</v>
      </c>
      <c r="K5" s="119" t="s">
        <v>262</v>
      </c>
      <c r="L5" s="11">
        <v>351109980</v>
      </c>
      <c r="M5" s="65" t="s">
        <v>263</v>
      </c>
      <c r="N5" s="123">
        <v>44040</v>
      </c>
      <c r="O5" s="123">
        <v>2400</v>
      </c>
      <c r="P5" s="120" t="s">
        <v>139</v>
      </c>
      <c r="Q5" s="79">
        <v>45693</v>
      </c>
      <c r="R5" s="123">
        <v>2400</v>
      </c>
      <c r="S5" s="123">
        <v>0</v>
      </c>
      <c r="T5" s="123">
        <v>0</v>
      </c>
      <c r="U5" s="124">
        <f t="shared" ref="U5" si="0">IF(AND(ISBLANK(R5),ISBLANK(S5),ISBLANK(T5)),"",R5-(S5+T5))</f>
        <v>2400</v>
      </c>
      <c r="V5" s="116" t="s">
        <v>202</v>
      </c>
      <c r="W5" s="121" t="s">
        <v>287</v>
      </c>
    </row>
    <row r="6" spans="1:23" ht="24.95" customHeight="1" x14ac:dyDescent="0.2">
      <c r="A6" s="64">
        <v>2</v>
      </c>
      <c r="B6" s="60" t="str">
        <f>IF(J6&lt;&gt;"", $B$5, "")</f>
        <v>GR3061</v>
      </c>
      <c r="C6" s="118" t="str">
        <f>IF(J6&lt;&gt;"", $C$5, "")</f>
        <v>Limdi(Jhalod)</v>
      </c>
      <c r="D6" s="41" t="s">
        <v>273</v>
      </c>
      <c r="E6" s="65">
        <v>45881</v>
      </c>
      <c r="F6" s="38" t="s">
        <v>274</v>
      </c>
      <c r="G6" s="49" t="s">
        <v>275</v>
      </c>
      <c r="H6" s="49" t="s">
        <v>276</v>
      </c>
      <c r="I6" s="119" t="s">
        <v>255</v>
      </c>
      <c r="J6" s="119" t="s">
        <v>258</v>
      </c>
      <c r="K6" s="119" t="s">
        <v>262</v>
      </c>
      <c r="L6" s="11">
        <v>351109980</v>
      </c>
      <c r="M6" s="65" t="s">
        <v>263</v>
      </c>
      <c r="N6" s="123">
        <v>44040</v>
      </c>
      <c r="O6" s="123">
        <v>2400</v>
      </c>
      <c r="P6" s="120" t="s">
        <v>139</v>
      </c>
      <c r="Q6" s="79">
        <v>45721</v>
      </c>
      <c r="R6" s="123">
        <v>2400</v>
      </c>
      <c r="S6" s="123">
        <v>0</v>
      </c>
      <c r="T6" s="123">
        <v>0</v>
      </c>
      <c r="U6" s="124">
        <f t="shared" ref="U6:U69" si="1">IF(AND(ISBLANK(R6),ISBLANK(S6),ISBLANK(T6)),"",R6-(S6+T6))</f>
        <v>2400</v>
      </c>
      <c r="V6" s="116" t="s">
        <v>202</v>
      </c>
      <c r="W6" s="121" t="s">
        <v>288</v>
      </c>
    </row>
    <row r="7" spans="1:23" ht="24.95" customHeight="1" x14ac:dyDescent="0.2">
      <c r="A7" s="64">
        <v>3</v>
      </c>
      <c r="B7" s="60" t="str">
        <f t="shared" ref="B7:B70" si="2">IF(J7&lt;&gt;"", $B$5, "")</f>
        <v>GR3061</v>
      </c>
      <c r="C7" s="118" t="str">
        <f t="shared" ref="C7:C70" si="3">IF(J7&lt;&gt;"", $C$5, "")</f>
        <v>Limdi(Jhalod)</v>
      </c>
      <c r="D7" s="41" t="s">
        <v>273</v>
      </c>
      <c r="E7" s="65">
        <v>45881</v>
      </c>
      <c r="F7" s="38" t="s">
        <v>274</v>
      </c>
      <c r="G7" s="49" t="s">
        <v>275</v>
      </c>
      <c r="H7" s="49" t="s">
        <v>276</v>
      </c>
      <c r="I7" s="119" t="s">
        <v>255</v>
      </c>
      <c r="J7" s="119" t="s">
        <v>258</v>
      </c>
      <c r="K7" s="119" t="s">
        <v>262</v>
      </c>
      <c r="L7" s="11">
        <v>351109980</v>
      </c>
      <c r="M7" s="65" t="s">
        <v>263</v>
      </c>
      <c r="N7" s="123">
        <v>44040</v>
      </c>
      <c r="O7" s="123">
        <v>2400</v>
      </c>
      <c r="P7" s="120" t="s">
        <v>139</v>
      </c>
      <c r="Q7" s="79">
        <v>45752</v>
      </c>
      <c r="R7" s="123">
        <v>2400</v>
      </c>
      <c r="S7" s="123">
        <v>0</v>
      </c>
      <c r="T7" s="123">
        <v>0</v>
      </c>
      <c r="U7" s="124">
        <f t="shared" si="1"/>
        <v>2400</v>
      </c>
      <c r="V7" s="116" t="s">
        <v>202</v>
      </c>
      <c r="W7" s="121" t="s">
        <v>289</v>
      </c>
    </row>
    <row r="8" spans="1:23" ht="24.95" customHeight="1" x14ac:dyDescent="0.2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4.95" customHeight="1" x14ac:dyDescent="0.2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4.9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4.9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4.9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4.9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4.9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4.9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4.9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4.9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4.9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4.9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4.9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4.9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4.9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4.9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4.9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4.9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4.9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4.9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4.9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4.9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4.9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4.9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4.9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4.9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4.9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4.9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4.9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4.9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4.9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4.9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4.9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4.9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4.9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4.9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4.9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4.9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4.9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4.9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4.9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4.9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4.9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4.9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4.9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4.9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4.9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4.9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4.9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4.9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4.9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4.9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4.9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4.9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4.9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4.9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4.9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4.9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4.9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4.9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4.9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4.9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4.9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4.9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4.9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4.9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4.9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4.9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4.9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4.9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4.9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4.9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4.9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4.9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4.9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4.9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4.9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4.9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4.9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4.9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4.9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4.9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4.9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4.9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4.9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4.9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4.9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4.9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4.9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4.9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4.9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4.9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4.9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4.9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4.9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4.9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4.9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4.9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4.9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4.9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4.9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4.9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4.9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4.9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4.9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4.9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4.9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4.9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4.9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4.9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4.9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4.9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4.9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4.9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4.9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4.9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4.9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4.9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4.9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4.9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4.9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4.9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4.9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4.9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4.9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4.9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4.9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4.9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4.9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4.9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4.9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4.9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4.9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4.9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4.9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4.9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4.9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4.9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4.9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4.9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4.9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4.9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4.9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4.9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4.9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4.9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4.9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4.9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4.9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4.9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4.9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4.9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4.9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4.9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4.9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4.9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4.9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4.9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4.9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4.9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4.9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4.9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4.9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4.9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4.9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4.9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4.9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4.9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4.9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4.9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4.9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4.9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4.9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4.9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4.9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4.9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4.9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4.9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4.9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4.9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4.9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4.9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4.9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4.9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4.9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4.9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4.9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4.9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4.9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4.9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4.9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4.9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4.9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4.9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4.9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4.9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4.9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4.9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4.9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4.9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4.9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4.9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4.9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4.9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4.9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4.9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4.9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4.9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4.9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4.9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4.9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4.9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4.9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4.9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4.9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4.9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4.9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4.9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4.9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4.9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4.9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4.9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4.9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4.9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4.9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4.9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4.9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4.9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4.9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4.9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4.9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4.9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4.9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4.9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4.9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4.9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4.9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4.9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4.9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4.9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4.9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4.9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4.9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4.9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4.9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4.9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4.9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4.9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4.9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4.9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4.9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4.9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4.9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4.9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4.9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4.9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4.9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4.9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4.9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4.9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4.9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4.9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4.9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4.9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4.9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4.9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4.9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4.9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4.9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4.9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4.9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4.9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4.9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4.9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4.9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4.9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4.9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4.9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4.9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4.9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4.9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4.9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4.9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4.9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4.9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4.9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4.9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4.9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4.9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4.9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4.9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4.9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4.9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4.9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4.9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4.9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4.9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4.9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4.9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4.9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4.9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4.9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4.9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4.9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4.9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4.9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4.9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4.9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4.9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4.9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4.9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4.9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4.9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4.9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4.9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4.9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4.9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4.9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4.9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4.9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4.9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4.9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4.9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4.9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4.9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4.9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4.9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4.9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4.9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4.9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4.9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4.9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4.9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4.9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4.9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4.9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4.9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4.9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4.9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4.9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4.9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4.9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4.9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4.9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4.9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4.9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4.9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4.9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4.9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4.9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4.9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4.9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4.9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4.9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4.9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4.9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4.9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4.9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4.9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4.9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4.9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4.9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4.9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4.9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4.9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4.9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4.9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4.9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4.9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4.9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4.9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4.9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4.9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4.9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4.9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4.9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4.9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4.9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4.9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4.9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4.9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4.9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4.9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4.9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4.9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4.9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4.9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4.9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4.9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4.9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4.9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4.9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4.9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4.9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4.9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4.9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4.9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4.9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4.9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4.9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4.9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4.9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4.9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4.9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4.9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4.9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4.9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4.9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4.9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4.9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4.9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4.9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4.9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4.9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4.9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4.9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4.9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4.9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4.9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4.9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4.9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4.9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4.9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4.9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4.9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4.9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4.9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4.9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4.9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4.9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4.9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4.9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4.9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4.9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4.9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4.9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4.9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4.9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4.9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4.9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4.9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4.9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4.9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4.9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4.9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4.9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4.9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4.9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4.9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4.9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4.9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4.9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4.9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4.9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4.9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4.9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4.9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4.9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4.9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4.9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4.9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4.9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4.9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4.9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4.9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4.9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4.9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4.9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4.9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4.9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4.9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4.9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4.9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4.9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4.9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4.9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4.9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4.9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4.9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4.9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4.9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4.9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4.9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4.9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4.9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4.9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4.9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4.9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4.9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4.9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4.9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4.9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4.9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4.9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4.9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4.9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4.9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4.9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4.9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4.9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4.9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4.9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4.9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4.9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4.9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4.9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4.9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4.9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4.9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4.9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4.9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4.9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4.9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4.9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4.9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4.9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4.9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4.9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4.9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4.9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4.9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4.9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4.9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4.9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4.9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4.9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4.9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4.9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4.9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4.9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4.9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4.9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4.9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4.9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4.9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4.9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4.9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4.9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4.9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4.9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4.9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4.9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4.9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4.9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4.9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4.9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4.9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4.9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4.9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4.9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4.9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4.9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4.9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4.9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4.9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4.9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4.9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4.9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4.9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4.9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4.9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4.9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4.9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4.9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4.9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4.9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4.9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4.9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4.9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4.9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4.9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4.9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4.9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4.9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4.9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4.9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4.9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4.9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4.9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4.9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4.9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4.9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4.9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4.9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4.9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4.9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4.9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4.9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4.9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4.9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4.9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4.9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4.9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4.9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4.9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4.9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4.9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4.9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4.9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4.9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4.9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4.9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4.9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4.9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4.9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4.9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4.9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4.9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4.9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4.9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4.9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4.9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4.9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4.9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4.9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4.9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4.9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4.9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4.9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4.9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4.9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4.9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4.9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4.9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4.9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4.9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4.9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4.9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4.9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4.9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4.9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4.9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4.9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4.9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4.9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4.9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4.9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4.9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4.9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4.9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4.9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4.9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4.9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4.9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4.9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4.9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4.9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4.9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4.9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4.9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4.9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4.9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4.9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4.9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4.9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4.9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4.9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4.9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4.9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4.9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4.9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4.9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4.9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4.9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4.9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4.9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4.9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4.9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4.9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4.9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4.9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4.9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4.9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4.9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4.9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4.9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4.9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4.9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4.9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4.9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4.9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4.9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4.9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4.9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4.9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4.9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4.9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4.9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4.9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4.9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4.9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4.9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4.9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4.9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4.9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4.9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4.9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4.9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4.9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4.9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4.9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4.9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4.9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4.9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4.9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4.9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4.9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4.9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4.9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4.9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4.9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4.9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4.9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4.9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4.9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4.9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4.9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4.9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4.9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4.9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4.9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4.9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4.9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4.9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4.9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4.9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4.9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4.9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4.9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4.9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4.9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4.9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4.9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4.9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4.9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4.9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4.9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4.9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4.9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4.9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4.9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4.9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4.9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4.9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4.9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4.9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4.9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4.9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4.9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4.9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4.9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4.9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4.9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4.9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4.9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4.9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4.9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4.9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4.9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4.9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4.9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4.9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4.9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4.9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4.9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4.9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4.9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4.9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4.9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4.9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4.9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4.9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4.9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4.9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4.9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4.9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4.9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4.9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4.9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4.9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4.9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4.9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4.9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4.9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4.9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4.9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4.9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4.9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4.9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4.9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4.9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4.9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4.9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4.9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4.9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4.9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4.9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4.9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4.9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4.9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4.9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4.9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4.9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4.9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4.9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4.9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4.9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4.9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4.9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4.9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4.9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4.9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4.9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4.9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4.9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4.9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4.9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4.9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4.9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4.9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4.9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4.9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4.9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4.9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4.9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4.9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4.9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4.9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4.9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4.9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4.9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4.9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4.9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4.9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4.9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4.9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4.9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4.9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4.9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4.9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4.9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4.9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4.9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4.9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4.9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4.9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4.9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4.9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4.9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4.9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4.9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4.9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4.9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4.9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4.9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4.9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4.9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4.9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4.9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4.9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4.9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4.9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4.9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4.9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4.9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4.9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4.9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4.9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4.9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4.9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4.9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4.9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4.9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4.9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4.9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4.9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4.9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4.9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4.9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4.9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4.9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4.9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4.9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4.9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4.9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4.9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4.9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4.9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4.9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4.9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4.9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4.9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4.9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4.9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4.9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4.9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4.9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4.9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4.9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4.9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4.9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4.9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4.9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4.9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4.9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4.9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4.9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4.9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4.9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4.9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4.9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4.9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4.9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4.9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4.9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4.9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4.9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4.9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4.9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4.9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4.9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4.9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4.9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4.9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4.9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4.9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4.9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4.9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4.9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4.9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4.9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4.9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4.9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4.9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4.9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4.9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4.9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4.9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4.9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4.9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4.9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4.9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4.9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4.9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4.9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4.9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4.9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4.9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4.9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4.9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4.9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4.9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4.9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4.9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4.9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4.9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4.9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4.9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4.9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4.9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4.9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4.9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4.9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4.9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4.9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4.9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4.9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4.9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4.9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4.9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4.9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4.9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4.9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4.9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4.9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4.9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4.9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4.9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4.9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4.9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5" sqref="BR5"/>
    </sheetView>
  </sheetViews>
  <sheetFormatPr defaultColWidth="0" defaultRowHeight="15" zeroHeight="1" x14ac:dyDescent="0.25"/>
  <cols>
    <col min="1" max="1" width="8.5703125" style="98" customWidth="1"/>
    <col min="2" max="2" width="9.85546875" style="98" bestFit="1" customWidth="1"/>
    <col min="3" max="3" width="14.5703125" style="98" bestFit="1" customWidth="1"/>
    <col min="4" max="4" width="12.42578125" style="98" customWidth="1"/>
    <col min="5" max="5" width="9.42578125" style="98" bestFit="1" customWidth="1"/>
    <col min="6" max="6" width="11.140625" style="98" bestFit="1" customWidth="1"/>
    <col min="7" max="7" width="11.7109375" style="98" bestFit="1" customWidth="1"/>
    <col min="8" max="8" width="11.28515625" style="98" bestFit="1" customWidth="1"/>
    <col min="9" max="9" width="12.140625" style="98" customWidth="1"/>
    <col min="10" max="10" width="12.85546875" style="98" customWidth="1"/>
    <col min="11" max="11" width="8.7109375" style="98" customWidth="1"/>
    <col min="12" max="12" width="13.140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85546875" style="98" bestFit="1" customWidth="1"/>
    <col min="26" max="26" width="27.425781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140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50" width="8.7109375" style="98" customWidth="1"/>
    <col min="51" max="51" width="13.7109375" style="98" bestFit="1" customWidth="1"/>
    <col min="52" max="55" width="8.7109375" style="98" customWidth="1"/>
    <col min="56" max="56" width="13.5703125" style="98" bestFit="1" customWidth="1"/>
    <col min="57" max="57" width="10.85546875" style="98" customWidth="1"/>
    <col min="58" max="58" width="15.42578125" style="98" customWidth="1"/>
    <col min="59" max="59" width="18.140625" style="98" customWidth="1"/>
    <col min="60" max="60" width="28.28515625" style="98" bestFit="1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95.855468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283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284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285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51" x14ac:dyDescent="0.2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25">
      <c r="A5" s="83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3" t="s">
        <v>250</v>
      </c>
      <c r="H5" s="38" t="s">
        <v>251</v>
      </c>
      <c r="I5" s="83">
        <v>41028</v>
      </c>
      <c r="J5" s="38" t="s">
        <v>252</v>
      </c>
      <c r="K5" s="83">
        <v>41028</v>
      </c>
      <c r="L5" s="83" t="s">
        <v>253</v>
      </c>
      <c r="M5" s="38" t="s">
        <v>254</v>
      </c>
      <c r="N5" s="83">
        <v>398432</v>
      </c>
      <c r="O5" s="83" t="s">
        <v>255</v>
      </c>
      <c r="P5" s="83">
        <v>594502</v>
      </c>
      <c r="Q5" s="38" t="s">
        <v>256</v>
      </c>
      <c r="R5" s="38" t="s">
        <v>257</v>
      </c>
      <c r="S5" s="83" t="s">
        <v>258</v>
      </c>
      <c r="T5" s="83" t="s">
        <v>258</v>
      </c>
      <c r="U5" s="83" t="s">
        <v>259</v>
      </c>
      <c r="V5" s="83" t="s">
        <v>260</v>
      </c>
      <c r="W5" s="83">
        <v>541</v>
      </c>
      <c r="X5" s="38" t="s">
        <v>261</v>
      </c>
      <c r="Y5" s="83">
        <v>351109980</v>
      </c>
      <c r="Z5" s="38" t="s">
        <v>262</v>
      </c>
      <c r="AA5" s="107" t="s">
        <v>263</v>
      </c>
      <c r="AB5" s="83">
        <v>44040</v>
      </c>
      <c r="AC5" s="107" t="s">
        <v>264</v>
      </c>
      <c r="AD5" s="83">
        <v>24</v>
      </c>
      <c r="AE5" s="83" t="s">
        <v>265</v>
      </c>
      <c r="AF5" s="83" t="s">
        <v>266</v>
      </c>
      <c r="AG5" s="107" t="s">
        <v>267</v>
      </c>
      <c r="AH5" s="83" t="s">
        <v>268</v>
      </c>
      <c r="AI5" s="107" t="s">
        <v>269</v>
      </c>
      <c r="AJ5" s="83">
        <v>1875</v>
      </c>
      <c r="AK5" s="83">
        <v>2400</v>
      </c>
      <c r="AL5" s="107" t="s">
        <v>270</v>
      </c>
      <c r="AM5" s="83">
        <v>37126.080000000002</v>
      </c>
      <c r="AN5" s="111">
        <v>12748.92</v>
      </c>
      <c r="AO5" s="111">
        <v>49875</v>
      </c>
      <c r="AP5" s="111">
        <v>6913.92</v>
      </c>
      <c r="AQ5" s="111">
        <v>286.08</v>
      </c>
      <c r="AR5" s="111">
        <v>7200</v>
      </c>
      <c r="AS5" s="111">
        <v>6913.92</v>
      </c>
      <c r="AT5" s="111">
        <v>286.08</v>
      </c>
      <c r="AU5" s="111">
        <v>7200</v>
      </c>
      <c r="AV5" s="83">
        <v>28</v>
      </c>
      <c r="AW5" s="83">
        <v>188</v>
      </c>
      <c r="AX5" s="83"/>
      <c r="AY5" s="107"/>
      <c r="AZ5" s="83"/>
      <c r="BA5" s="83"/>
      <c r="BB5" s="83" t="s">
        <v>271</v>
      </c>
      <c r="BC5" s="83" t="s">
        <v>145</v>
      </c>
      <c r="BD5" s="107"/>
      <c r="BE5" s="83">
        <v>0</v>
      </c>
      <c r="BF5" s="38" t="s">
        <v>258</v>
      </c>
      <c r="BG5" s="83" t="s">
        <v>272</v>
      </c>
      <c r="BH5" s="128" t="s">
        <v>286</v>
      </c>
      <c r="BI5" s="38" t="s">
        <v>110</v>
      </c>
      <c r="BJ5" s="84">
        <v>45881</v>
      </c>
      <c r="BK5" s="83"/>
      <c r="BL5" s="38" t="s">
        <v>115</v>
      </c>
      <c r="BM5" s="114" t="s">
        <v>120</v>
      </c>
      <c r="BN5" s="115" t="s">
        <v>200</v>
      </c>
      <c r="BO5" s="83" t="s">
        <v>242</v>
      </c>
      <c r="BP5" s="83">
        <v>7200</v>
      </c>
      <c r="BQ5" s="116" t="s">
        <v>202</v>
      </c>
      <c r="BR5" s="117" t="s">
        <v>290</v>
      </c>
    </row>
    <row r="6" spans="1:70" s="112" customFormat="1" ht="15" customHeight="1" x14ac:dyDescent="0.25">
      <c r="A6" s="83">
        <v>2</v>
      </c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25">
      <c r="A7" s="83">
        <v>3</v>
      </c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25">
      <c r="A8" s="83">
        <v>4</v>
      </c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25">
      <c r="A9" s="83">
        <v>5</v>
      </c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25">
      <c r="A10" s="83">
        <v>6</v>
      </c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25">
      <c r="A11" s="83">
        <v>7</v>
      </c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25">
      <c r="A12" s="83">
        <v>8</v>
      </c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25">
      <c r="A13" s="83">
        <v>9</v>
      </c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25">
      <c r="A14" s="83">
        <v>10</v>
      </c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25">
      <c r="A15" s="83">
        <v>11</v>
      </c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25">
      <c r="A16" s="83">
        <v>12</v>
      </c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25">
      <c r="A17" s="83">
        <v>13</v>
      </c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25">
      <c r="A18" s="83">
        <v>14</v>
      </c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25">
      <c r="A19" s="83">
        <v>15</v>
      </c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25">
      <c r="A20" s="83">
        <v>16</v>
      </c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25">
      <c r="A21" s="83">
        <v>17</v>
      </c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25">
      <c r="A22" s="83">
        <v>18</v>
      </c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25">
      <c r="A23" s="83">
        <v>19</v>
      </c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25">
      <c r="A24" s="83">
        <v>20</v>
      </c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25">
      <c r="A25" s="83">
        <v>21</v>
      </c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25">
      <c r="A26" s="83">
        <v>22</v>
      </c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25">
      <c r="A27" s="83">
        <v>23</v>
      </c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25">
      <c r="A28" s="83">
        <v>24</v>
      </c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25">
      <c r="A29" s="83">
        <v>25</v>
      </c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25">
      <c r="A30" s="83">
        <v>26</v>
      </c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25">
      <c r="A31" s="83">
        <v>27</v>
      </c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25">
      <c r="A32" s="83">
        <v>28</v>
      </c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25">
      <c r="A33" s="83">
        <v>29</v>
      </c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25">
      <c r="A34" s="83">
        <v>30</v>
      </c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25">
      <c r="A35" s="83">
        <v>31</v>
      </c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25">
      <c r="A36" s="83">
        <v>32</v>
      </c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25">
      <c r="A37" s="83">
        <v>33</v>
      </c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25">
      <c r="A38" s="83">
        <v>34</v>
      </c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25">
      <c r="A39" s="83">
        <v>35</v>
      </c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25">
      <c r="A40" s="83">
        <v>36</v>
      </c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25">
      <c r="A41" s="83">
        <v>37</v>
      </c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25">
      <c r="A42" s="83">
        <v>38</v>
      </c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25">
      <c r="A43" s="83">
        <v>39</v>
      </c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25">
      <c r="A44" s="83">
        <v>40</v>
      </c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25">
      <c r="A45" s="83">
        <v>41</v>
      </c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25">
      <c r="A46" s="83">
        <v>42</v>
      </c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25">
      <c r="A47" s="83">
        <v>43</v>
      </c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25">
      <c r="A48" s="83">
        <v>44</v>
      </c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25">
      <c r="A49" s="83">
        <v>45</v>
      </c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25">
      <c r="A50" s="83">
        <v>46</v>
      </c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25">
      <c r="A51" s="83">
        <v>47</v>
      </c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25">
      <c r="A52" s="83">
        <v>48</v>
      </c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25">
      <c r="A53" s="83">
        <v>49</v>
      </c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25">
      <c r="A54" s="83">
        <v>50</v>
      </c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25">
      <c r="A55" s="83">
        <v>51</v>
      </c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25">
      <c r="A56" s="83">
        <v>52</v>
      </c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25">
      <c r="A57" s="83">
        <v>53</v>
      </c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25">
      <c r="A58" s="83">
        <v>54</v>
      </c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25">
      <c r="A59" s="83">
        <v>55</v>
      </c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25">
      <c r="A60" s="83">
        <v>56</v>
      </c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25">
      <c r="A61" s="83">
        <v>57</v>
      </c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25">
      <c r="A62" s="83">
        <v>58</v>
      </c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25">
      <c r="A63" s="83">
        <v>59</v>
      </c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25">
      <c r="A64" s="83">
        <v>60</v>
      </c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25">
      <c r="A65" s="83">
        <v>61</v>
      </c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25">
      <c r="A66" s="83">
        <v>62</v>
      </c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25">
      <c r="A67" s="83">
        <v>63</v>
      </c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25">
      <c r="A68" s="83">
        <v>64</v>
      </c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25">
      <c r="A69" s="83">
        <v>65</v>
      </c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25">
      <c r="A70" s="83">
        <v>66</v>
      </c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25">
      <c r="A71" s="83">
        <v>67</v>
      </c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25">
      <c r="A72" s="83">
        <v>68</v>
      </c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25">
      <c r="A73" s="83">
        <v>69</v>
      </c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25">
      <c r="A74" s="83">
        <v>70</v>
      </c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25">
      <c r="A75" s="83">
        <v>71</v>
      </c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25">
      <c r="A76" s="83">
        <v>72</v>
      </c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25">
      <c r="A77" s="83">
        <v>73</v>
      </c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25">
      <c r="A78" s="83">
        <v>74</v>
      </c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25">
      <c r="A79" s="83">
        <v>75</v>
      </c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25">
      <c r="A80" s="83">
        <v>76</v>
      </c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25">
      <c r="A81" s="83">
        <v>77</v>
      </c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25">
      <c r="A82" s="83">
        <v>78</v>
      </c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25">
      <c r="A83" s="83">
        <v>79</v>
      </c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25">
      <c r="A84" s="83">
        <v>80</v>
      </c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25">
      <c r="A85" s="83">
        <v>81</v>
      </c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25">
      <c r="A86" s="83">
        <v>82</v>
      </c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25">
      <c r="A87" s="83">
        <v>83</v>
      </c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25">
      <c r="A88" s="83">
        <v>84</v>
      </c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25">
      <c r="A89" s="83">
        <v>85</v>
      </c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25">
      <c r="A90" s="83">
        <v>86</v>
      </c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25">
      <c r="A91" s="83">
        <v>87</v>
      </c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25">
      <c r="A92" s="83">
        <v>88</v>
      </c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25">
      <c r="A93" s="83">
        <v>89</v>
      </c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25">
      <c r="A94" s="83">
        <v>90</v>
      </c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25">
      <c r="A95" s="83">
        <v>91</v>
      </c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25">
      <c r="A96" s="83">
        <v>92</v>
      </c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25">
      <c r="A97" s="83">
        <v>93</v>
      </c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25">
      <c r="A98" s="83">
        <v>94</v>
      </c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25">
      <c r="A99" s="83">
        <v>95</v>
      </c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25">
      <c r="A100" s="83">
        <v>96</v>
      </c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25">
      <c r="A101" s="83">
        <v>97</v>
      </c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25">
      <c r="A102" s="83">
        <v>98</v>
      </c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25">
      <c r="A103" s="83">
        <v>99</v>
      </c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25">
      <c r="A104" s="83">
        <v>100</v>
      </c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25">
      <c r="A105" s="83">
        <v>101</v>
      </c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25">
      <c r="A106" s="83">
        <v>102</v>
      </c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25">
      <c r="A107" s="83">
        <v>103</v>
      </c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25">
      <c r="A108" s="83">
        <v>104</v>
      </c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25">
      <c r="A109" s="83">
        <v>105</v>
      </c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25">
      <c r="A110" s="83">
        <v>106</v>
      </c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25">
      <c r="A111" s="83">
        <v>107</v>
      </c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25">
      <c r="A112" s="83">
        <v>108</v>
      </c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25">
      <c r="A113" s="83">
        <v>109</v>
      </c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25">
      <c r="A114" s="83">
        <v>110</v>
      </c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25">
      <c r="A115" s="83">
        <v>111</v>
      </c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25">
      <c r="A116" s="83">
        <v>112</v>
      </c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25">
      <c r="A117" s="83">
        <v>113</v>
      </c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25">
      <c r="A118" s="83">
        <v>114</v>
      </c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25">
      <c r="A119" s="83">
        <v>115</v>
      </c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25">
      <c r="A120" s="83">
        <v>116</v>
      </c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25">
      <c r="A121" s="83">
        <v>117</v>
      </c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25">
      <c r="A122" s="83">
        <v>118</v>
      </c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25">
      <c r="A123" s="83">
        <v>119</v>
      </c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25">
      <c r="A124" s="83">
        <v>120</v>
      </c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25">
      <c r="A125" s="83">
        <v>121</v>
      </c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25">
      <c r="A126" s="83">
        <v>122</v>
      </c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25">
      <c r="A127" s="83">
        <v>123</v>
      </c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25">
      <c r="A128" s="83">
        <v>124</v>
      </c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25">
      <c r="A129" s="83">
        <v>125</v>
      </c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25">
      <c r="A130" s="83">
        <v>126</v>
      </c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25">
      <c r="A131" s="83">
        <v>127</v>
      </c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25">
      <c r="A132" s="83">
        <v>128</v>
      </c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25">
      <c r="A133" s="83">
        <v>129</v>
      </c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25">
      <c r="A134" s="83">
        <v>130</v>
      </c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25">
      <c r="A135" s="83">
        <v>131</v>
      </c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25">
      <c r="A136" s="83">
        <v>132</v>
      </c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25">
      <c r="A137" s="83">
        <v>133</v>
      </c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25">
      <c r="A138" s="83">
        <v>134</v>
      </c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25">
      <c r="A139" s="83">
        <v>135</v>
      </c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25">
      <c r="A140" s="83">
        <v>136</v>
      </c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25">
      <c r="A141" s="83">
        <v>137</v>
      </c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25">
      <c r="A142" s="83">
        <v>138</v>
      </c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25">
      <c r="A143" s="83">
        <v>139</v>
      </c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25">
      <c r="A144" s="83">
        <v>140</v>
      </c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25">
      <c r="A145" s="83">
        <v>141</v>
      </c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25">
      <c r="A146" s="83">
        <v>142</v>
      </c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25">
      <c r="A147" s="83">
        <v>143</v>
      </c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25">
      <c r="A148" s="83">
        <v>144</v>
      </c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25">
      <c r="A149" s="83">
        <v>145</v>
      </c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25">
      <c r="A150" s="83">
        <v>146</v>
      </c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25">
      <c r="A151" s="83">
        <v>147</v>
      </c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25">
      <c r="A152" s="83">
        <v>148</v>
      </c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25">
      <c r="A153" s="83">
        <v>149</v>
      </c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25">
      <c r="A154" s="83">
        <v>150</v>
      </c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25">
      <c r="A155" s="83">
        <v>151</v>
      </c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25">
      <c r="A156" s="83">
        <v>152</v>
      </c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25">
      <c r="A157" s="83">
        <v>153</v>
      </c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25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25">
      <c r="A159" s="83">
        <v>155</v>
      </c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25">
      <c r="A160" s="83">
        <v>156</v>
      </c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25">
      <c r="A161" s="83">
        <v>157</v>
      </c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25">
      <c r="A162" s="83">
        <v>158</v>
      </c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25">
      <c r="A163" s="83">
        <v>159</v>
      </c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25">
      <c r="A164" s="83">
        <v>160</v>
      </c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25">
      <c r="A165" s="83">
        <v>161</v>
      </c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25">
      <c r="A166" s="83">
        <v>162</v>
      </c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25">
      <c r="A167" s="83">
        <v>163</v>
      </c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25">
      <c r="A168" s="83">
        <v>164</v>
      </c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25">
      <c r="A169" s="83">
        <v>165</v>
      </c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25">
      <c r="A170" s="83">
        <v>166</v>
      </c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25">
      <c r="A171" s="83">
        <v>167</v>
      </c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25">
      <c r="A172" s="83">
        <v>168</v>
      </c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25">
      <c r="A173" s="83">
        <v>169</v>
      </c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25">
      <c r="A174" s="83">
        <v>170</v>
      </c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25">
      <c r="A175" s="83">
        <v>171</v>
      </c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25">
      <c r="A176" s="83">
        <v>172</v>
      </c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25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25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25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25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25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25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25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25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25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25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25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25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25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25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25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25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25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25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25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25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25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25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25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25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25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25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25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25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25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25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25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25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25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25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25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25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25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25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25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25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25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25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25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25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25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25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25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25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25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25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25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25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25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25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25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25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25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25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2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2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2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2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2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2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2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2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2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2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2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2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2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2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2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2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2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2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2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2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2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2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2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2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2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2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2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2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2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2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2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2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2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2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2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2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2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2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2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2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2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2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2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2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2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2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2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2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2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2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2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2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2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2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2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2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2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2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2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2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2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2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2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2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2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2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2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2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2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2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2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2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2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2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2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2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2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2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2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2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2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2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2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2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2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2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2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2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2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2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2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2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2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2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2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2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2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2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2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2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2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2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2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2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2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2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2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2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2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2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2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2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2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2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2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2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2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2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2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2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2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2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2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2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2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2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2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2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2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2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2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2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2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2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2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2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2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2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2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2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2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2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2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2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2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2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2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2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2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2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2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2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2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2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2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2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2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2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2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2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2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2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2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2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2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2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2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2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2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2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2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2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2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2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2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2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2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2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2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2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2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2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2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2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2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2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2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2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2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2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2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2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2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2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2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2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2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2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2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2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2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2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2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2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2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2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2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2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2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2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2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2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2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2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2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2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2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2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2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2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2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2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2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2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2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2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2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2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2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2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2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2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2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2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2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2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2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2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2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2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2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2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2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2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2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2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2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2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2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2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2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2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2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2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2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2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2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2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2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2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2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2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2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2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2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2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2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2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2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2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2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2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2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2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2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2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2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2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2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2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2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2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2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2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2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2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2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2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2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2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2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2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2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2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2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2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2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2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2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2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2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2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2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2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2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2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2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2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2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2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2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2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2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2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2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2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2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2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2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2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2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2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2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2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2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2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2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2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2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2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2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2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2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2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2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2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2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2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2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2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2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2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2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2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2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2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2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2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2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2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2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2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2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2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2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2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2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2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2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2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2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2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2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2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2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2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2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2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2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2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2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2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2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2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2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2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2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2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2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2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2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2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2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2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2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2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2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2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2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2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2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2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2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2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2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2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2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2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2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2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2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2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2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2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2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2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2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2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2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2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2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2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2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2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2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2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2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2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2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2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2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2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2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2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2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2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2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2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2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2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2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2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2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2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2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2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2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2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2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2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2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2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2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2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2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2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2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2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2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2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2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2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2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2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2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2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2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2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2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2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2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2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2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2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2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2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2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2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2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2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2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2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2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2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2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2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2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2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2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2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2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2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2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2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2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2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2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2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2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2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2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2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2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2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2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2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2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2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2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2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2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2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2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2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2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2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2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2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2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2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2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2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2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2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2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2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2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2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2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2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2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2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2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2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2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2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2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2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2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2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2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2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2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2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2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2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2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2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2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2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2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2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2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2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2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2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2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2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2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2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2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2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2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2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2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2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2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2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2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2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2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2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2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2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2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2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2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2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2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2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2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2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2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2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2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2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2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2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2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2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2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2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2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2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2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2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2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2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2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2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2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2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2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2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2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2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2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2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2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2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2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2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2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2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2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2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2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2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2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2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2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2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2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2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2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2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2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2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2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2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2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2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2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2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2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2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2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2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2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2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2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2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2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2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2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2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2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2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2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2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2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2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2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2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2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2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2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2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2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2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2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2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2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2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2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2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2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2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2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2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2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2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2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2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2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2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2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2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2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2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2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2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2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2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2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2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2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2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2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2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2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2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2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2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2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2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2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2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2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2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2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2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2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2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2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2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2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2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2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2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2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2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2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2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2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2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2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2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2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2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2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2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2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2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2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2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2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2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2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2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2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2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2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2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2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2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2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2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2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2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2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2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2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2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2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2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2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2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2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2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2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2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2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2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2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2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2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2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2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2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2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2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2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2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2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2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2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2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2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2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2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2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2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2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2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2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2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2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2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2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2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2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2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2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2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2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2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2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2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2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2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2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2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2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2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2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2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2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2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2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2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2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2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2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2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2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2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2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2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2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2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2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2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2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2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2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2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2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2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2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2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2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2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2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2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2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2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2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2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2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2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2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2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2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2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2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2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2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2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2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2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2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2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2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2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2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2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2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2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2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2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2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2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2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2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2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2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2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2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2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2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2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2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2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2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2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2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2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2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2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2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2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2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2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2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2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2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2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2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2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2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2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2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2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2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2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2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2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2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2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2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2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2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2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2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2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2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2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2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2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2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2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2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2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2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2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2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2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2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2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2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2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2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2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2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2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2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2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2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2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2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2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2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2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2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2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2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2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2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2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2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2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2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2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2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2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2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2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2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2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2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2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2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2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2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2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2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2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2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2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2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2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2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2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2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2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2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2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2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2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2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2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2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2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2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2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2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2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2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2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2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2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2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2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2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2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2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2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2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2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2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2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2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2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2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2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2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2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2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2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2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2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2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2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2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2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2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2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2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2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2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2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2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2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2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2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2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2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2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2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2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2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2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2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2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2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2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2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2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2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2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2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2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2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2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2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2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2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2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2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2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2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2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2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2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2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2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2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2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2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2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2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2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2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2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2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2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2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2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2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2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2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2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2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2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2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2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2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2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2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2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2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2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2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2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2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2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2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2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2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2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2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2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2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2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2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2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2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2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2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2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2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2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2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2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2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2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2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2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2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2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2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2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2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2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2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2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2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2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2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2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2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2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2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2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2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2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2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2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2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2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2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2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2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2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2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2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2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2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2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2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2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2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2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2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2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2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2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2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2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2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2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2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2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2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2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2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2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2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2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2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2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2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2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2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2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2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2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2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2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2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2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2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2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2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2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2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2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2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2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2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2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2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2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2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2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2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2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2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2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2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2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2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2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2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2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2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2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2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2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2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2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2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2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2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2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2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2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2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2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2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2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2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2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2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2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2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2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2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2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2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2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2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2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2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2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2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2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2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2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2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2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2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2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2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2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2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2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2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2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2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2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2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2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2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2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2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2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2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2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2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2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2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2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2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2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2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2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2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2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2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2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2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2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2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2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2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2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2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2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2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2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2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2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2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2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2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2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2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2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2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2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2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2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2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2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2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2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2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2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2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2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2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2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2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2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2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2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2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2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2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2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2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2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2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2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2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2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2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2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2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2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2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2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2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2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2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2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2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2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2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2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2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2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2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2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2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2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2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2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2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2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2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2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2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2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2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2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2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2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2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2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2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2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2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2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2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2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2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2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2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2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2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2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2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2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2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2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2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2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2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2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2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2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2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2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2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2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2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2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2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2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2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2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2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2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2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2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2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2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2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2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2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2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2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2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2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2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2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2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2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2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2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2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2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2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2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2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2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2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2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2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2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2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2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2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2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2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2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2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2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2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2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2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2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2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2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2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2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2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2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2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2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2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2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2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2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2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2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2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2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2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2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2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2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2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2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2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2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2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2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2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2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2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2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2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2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2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2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2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2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2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2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2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2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2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2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2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2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2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2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2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2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2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2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2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2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2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2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2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2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2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2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2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2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2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2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2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2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2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2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2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2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2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2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2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2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2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2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2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2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2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2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2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2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2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2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2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2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2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2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2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2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2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2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2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2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2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2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2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2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2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2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2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2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2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2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2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2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2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2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2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2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2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2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2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2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2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2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2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2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2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2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2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2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2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2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2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2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2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2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2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2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2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2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2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2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2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2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2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2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2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2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2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2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2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2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2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2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2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2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2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2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2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2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2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2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2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2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2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2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2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2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2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2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2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2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2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2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2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2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2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2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2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2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2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2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2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2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2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2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2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2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2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2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2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2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2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2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2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2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2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2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2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2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2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2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2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2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2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2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2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2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2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2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2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2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2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2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2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2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2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2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2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2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2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2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2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2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2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2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2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2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2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2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2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2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2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2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2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2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2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2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2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2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2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2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2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2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2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2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2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2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2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2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2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2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2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2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2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2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2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2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2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2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2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2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2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2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2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2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2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2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2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2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2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2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2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2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2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2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2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2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2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2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2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2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2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2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2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2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2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2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2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2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2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2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2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2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2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2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2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2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2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2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2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2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2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2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2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2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2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2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2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2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2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2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2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2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2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2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2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2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2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2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2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2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2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2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2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2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2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2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2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2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2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2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2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2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2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2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2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2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2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2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2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2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2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2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2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2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2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2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2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2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2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2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2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2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2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2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2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2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2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2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2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2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2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2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2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2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2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2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2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2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2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2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2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2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2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2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2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2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2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2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2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2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2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2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2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2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2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2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2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2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2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2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2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2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2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2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2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2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2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2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2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2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2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2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2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2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2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2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2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2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2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2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2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2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2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2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2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2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2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2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2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2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2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2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2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2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2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2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2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2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2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2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2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2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2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2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2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2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2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2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2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2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2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2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2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2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2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2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2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2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2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2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2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2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2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2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2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2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2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2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2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2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2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2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2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2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2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2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2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2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2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2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2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2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2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2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2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2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2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2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2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2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2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2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2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2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2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2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2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2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2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2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2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2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2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2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2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2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2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2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2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2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2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2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2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2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2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2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2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2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2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2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2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2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2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2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2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2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2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2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2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2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2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2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2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2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2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2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2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2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2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2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2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2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2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2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2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2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2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2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2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2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2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2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2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2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2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2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2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2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2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2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2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2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2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2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2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2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2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2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2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2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2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2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2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2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2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2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2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2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2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2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2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2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2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2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2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2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2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2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2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2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2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2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2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2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2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2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2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2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2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2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2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2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2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2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2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2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2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2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2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2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2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2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2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2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2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2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2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2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2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2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2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2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2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2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2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2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2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2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2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2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2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2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2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2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2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2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2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2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2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2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2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2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2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2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2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2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2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2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2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2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2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2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2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2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2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2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2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2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2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2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2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2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2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2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2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2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2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2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2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2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2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2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2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2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2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2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2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2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2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2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2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2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2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2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2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2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2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2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2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2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2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2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2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2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2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2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2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2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2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2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2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2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2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2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2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2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2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2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2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2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2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2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2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2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2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2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2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2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2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2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2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2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2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2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2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2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2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2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2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2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2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2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2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2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2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2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2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2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2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2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2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2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2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2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2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2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2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2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2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2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2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2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2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2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2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2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2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2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2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2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2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2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2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2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2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2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2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2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2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2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2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2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2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2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2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2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2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2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2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2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2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2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2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2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2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2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2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2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2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2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2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2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2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2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2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2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2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2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2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2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2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2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2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2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2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2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2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2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2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2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2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2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2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2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2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2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2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2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2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2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2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2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2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2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2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2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2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2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2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2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2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2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2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2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2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2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2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2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2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2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2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2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2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2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2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2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2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2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2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2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2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2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2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2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2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2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2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2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2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2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2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2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2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2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2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2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2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2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2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2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2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2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2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2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2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2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2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2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2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2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2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2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2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2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2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2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2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2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2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2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2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2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2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2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2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2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2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2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2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2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2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2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2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2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2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2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2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2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2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2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2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2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2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2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2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2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2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2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2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2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2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2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2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2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2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2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2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2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2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2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2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2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2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2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2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2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2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2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2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2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2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2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2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2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2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2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2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2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2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2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2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2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2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2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2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2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2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2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2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2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2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2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2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2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2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2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2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2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2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2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2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2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2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2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2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2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2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2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2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2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2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2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2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2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2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2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2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2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2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2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2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2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2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2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2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2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2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2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2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2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2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2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2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2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2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2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2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2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2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2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2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2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2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2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2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2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2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2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2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2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2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2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2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2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2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2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2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2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2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2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2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2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2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2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2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2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2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2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2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2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2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2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2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2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2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2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2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2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2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2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2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2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2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2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2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2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2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2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2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2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2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2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2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2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2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2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2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2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2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2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2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2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2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2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2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2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2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2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2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2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2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2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2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2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2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2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2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2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2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2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2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2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2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2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2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2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2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2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2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2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2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2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2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2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2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2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2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2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2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2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2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2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2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2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2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2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2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2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2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2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2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2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2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2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2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2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2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2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2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2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2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2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2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2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2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2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2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2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2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2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2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2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2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2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2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2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2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2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2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2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2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2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2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2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2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2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2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2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2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2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2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2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2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2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2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2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2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2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2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2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2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2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2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2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2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2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2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2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2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2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2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2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2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2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2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2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2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2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2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2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2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2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2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2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2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2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2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2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2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2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2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2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2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2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2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2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2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2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2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2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2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2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2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2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2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2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2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2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2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2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2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2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2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2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2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2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2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2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2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2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2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2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2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2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2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2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2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2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2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2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2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2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2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2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2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2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2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2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2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2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2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2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2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2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2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2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2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2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2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2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2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2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2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2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2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2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2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2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2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2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2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2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2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2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2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2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2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2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2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2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2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2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2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2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2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2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2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2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2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2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2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2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2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2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2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2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2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2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2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2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2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2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2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2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2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2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2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2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2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2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2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2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2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2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2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2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2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2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2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2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2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2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2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2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2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2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2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2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2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2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2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2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2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2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2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2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2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2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2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2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2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2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2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2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2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2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2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2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2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2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2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2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2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2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2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2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2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2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2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2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2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2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2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2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2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2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2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2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2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2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2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2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2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2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2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2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2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2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2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2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2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2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2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2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2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2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2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2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2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2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2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2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2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2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2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2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2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2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2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2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2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2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2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2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2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2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2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2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2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2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2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2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2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2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2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2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2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2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2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2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2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2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2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2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2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2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2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2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2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2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2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2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2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2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2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2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2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2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2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2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2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2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2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2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2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2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2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2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2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2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2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2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2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2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2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2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2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2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2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2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2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2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2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2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2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2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2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2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2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2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2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2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2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2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2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2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2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2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2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2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2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2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2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2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2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2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2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2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2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2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2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2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2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2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2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2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2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2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2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2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2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2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2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2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2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2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2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2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2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2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2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2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2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2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2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2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2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2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2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2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2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2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2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2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2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2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2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2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2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2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2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2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2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2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2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2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2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2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2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2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2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2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2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2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2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2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2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2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2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2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2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2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2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2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2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2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2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2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2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2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2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2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2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2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2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2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2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2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2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2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2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2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2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2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2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2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2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2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2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2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2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2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2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2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2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2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2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2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2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2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2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2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2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2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2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2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2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2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2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2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2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2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2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2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2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2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2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2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2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2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2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2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2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2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2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2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2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2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2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2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2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2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2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2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2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2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2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2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2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2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2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2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2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2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2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2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2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2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2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2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2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2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2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2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2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2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2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2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2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2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2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2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2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2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2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2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2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2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2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2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2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2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2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2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2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2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2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2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2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2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2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2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2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2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2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2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2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2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2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2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2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2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2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2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2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2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2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2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2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2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2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2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2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2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2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2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2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2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2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2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2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2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2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2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2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2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2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2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2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2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2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2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2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2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2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2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2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2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2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2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2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2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2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2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2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2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2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2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2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2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2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2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2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2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2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2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2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2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2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2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2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2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2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2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2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2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2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2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2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2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2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2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2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2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2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2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2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2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2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2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2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2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2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2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2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2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2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2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2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2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2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2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2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2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2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2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2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2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2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2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2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2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2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2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2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2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2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2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2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2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2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2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2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2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2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2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2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2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2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2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2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2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2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2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2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2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2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2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2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2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2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2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2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2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2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2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2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2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2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2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2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2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2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2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2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2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2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2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2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2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2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2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2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2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2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2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2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2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2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2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2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2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2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2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2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2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2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2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2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2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2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2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2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2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2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2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2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2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2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2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2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2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2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2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2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2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2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2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2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2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2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2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2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2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2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2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2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2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2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2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2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2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2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2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2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2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2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2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2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2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2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2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2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2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2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2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2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2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2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2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2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2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2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2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2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2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2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2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2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2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2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2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2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2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2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2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2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2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2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2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2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2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2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2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2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2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2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2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2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2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2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2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2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2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2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2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2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2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2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2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2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2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2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2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2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2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2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2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2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2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2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2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2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2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2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2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2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2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2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2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2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2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2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2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2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2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2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2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2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2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2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2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2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2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2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2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2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2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2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2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2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2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2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2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2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2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2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2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2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2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2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2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2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2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2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2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2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2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2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2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2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2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2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2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2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2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2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2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2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2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2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2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2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2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2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2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2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2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2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2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2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2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2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2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2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2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2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2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2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2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2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2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2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2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2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2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2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2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2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2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2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2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2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2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2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2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2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2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2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2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2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2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2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2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2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2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2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2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2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2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2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2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2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2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2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2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2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2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2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2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2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2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2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2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2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2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2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2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2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2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2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2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2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2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2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2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2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2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2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2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2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2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2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2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2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2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2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2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2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2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2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2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2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2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2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2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2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2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2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2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2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2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2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2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2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2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2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2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2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2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2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2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2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2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2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2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2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2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2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2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2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2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2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2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2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2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2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2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2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2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2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2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2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2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2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2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2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2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2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2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2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2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2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2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2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2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2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2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2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2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2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2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2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2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2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2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2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2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2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2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2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2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2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2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2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2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2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2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2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2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2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2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2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2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2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2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2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2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2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2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2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2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2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2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2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2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2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2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2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2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2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2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2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2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2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2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2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2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2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2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2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2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2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2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2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2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2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2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2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2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2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2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2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2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2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2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2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2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2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2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2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2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2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2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2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2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2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2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2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2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2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2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2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2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2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2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2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2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2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2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2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2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2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2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2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2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2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2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2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2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2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2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2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2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2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2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2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2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2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2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2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2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2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2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2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2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2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2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2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2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2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2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2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2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2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2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2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2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2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2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2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2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2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2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2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2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2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2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2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2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2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2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2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2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2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2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2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2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2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2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2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2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2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2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2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2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2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2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2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2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2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2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2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2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2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2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2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2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2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2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2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2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2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2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2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2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2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2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2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2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2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2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2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2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2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2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2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2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2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2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2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2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2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2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2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2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2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2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2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2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2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2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2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2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2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2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2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2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2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2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2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2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2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2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2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2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2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2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2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2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2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2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2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2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2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2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2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2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2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2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2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2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2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2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2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2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2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2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2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2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2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2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2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2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2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2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2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2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2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2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2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2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2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2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2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2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2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2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2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2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2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2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2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2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2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2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2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2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2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2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2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2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2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2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2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2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2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2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2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2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2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2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2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2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2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2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2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2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2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2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2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2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2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2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2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2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2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2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2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2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2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2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2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2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2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2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2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2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2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2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2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2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2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2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2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2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2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2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2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2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2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2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2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2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2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2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2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2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2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2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2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2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2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2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2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2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2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2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2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2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2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2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2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2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2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2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2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2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2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2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2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2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2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2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2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2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2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2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2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2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2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2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2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2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2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2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2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2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2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2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2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2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2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2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2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2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2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2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2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2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2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2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2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2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2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2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2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2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2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2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2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2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2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2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2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2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2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2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2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2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2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2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2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2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2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2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2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2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2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2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2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2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2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2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2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2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2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2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2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2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2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2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2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2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2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2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2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2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2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2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2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2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2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2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2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2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2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2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2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2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2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2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2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2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2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2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2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2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2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2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2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2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2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2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2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2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2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2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2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2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2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2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2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2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2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2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2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2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2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2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2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2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2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2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2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2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2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2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2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2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2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2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2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2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2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2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2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2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2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2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2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2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2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2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2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2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2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2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2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2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2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2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2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2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2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2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2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2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2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2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2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2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2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2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2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2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2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2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2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2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2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2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2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2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2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2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2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2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2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2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2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2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2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2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2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2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2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2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2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2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2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2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2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2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2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2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2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2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2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2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2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2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2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2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2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2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2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2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2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2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2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2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2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2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2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2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2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2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2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2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2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2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2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2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2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2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2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2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2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2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2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2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2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2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2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2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2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2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2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2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2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2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2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2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2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2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2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2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2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2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2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2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2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2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2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2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2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2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2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2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2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2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2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2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2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2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2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2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2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2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2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2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2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2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2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2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2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2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2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2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2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2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2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2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2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2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2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2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2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2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2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2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2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2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2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2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2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2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2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2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2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2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2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2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2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2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2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2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2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2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2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2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2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2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2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2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2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2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2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2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2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2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2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2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2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2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2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2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2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2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2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2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2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2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2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2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2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2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2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2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2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2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2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2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2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2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2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2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2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2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2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2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2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2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2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2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2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2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2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2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2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2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2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2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2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2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2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2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2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2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2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2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2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2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2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2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2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2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2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2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2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2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2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2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2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2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2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2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2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2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2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2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2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2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2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2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2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2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2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2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2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2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2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2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2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2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2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2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2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2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2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2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2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2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2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2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2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2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2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2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2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2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2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2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2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2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2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2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2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2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2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2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2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2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2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2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2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2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2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2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2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2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2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2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2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2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2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2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2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2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2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2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2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2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2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2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2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2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2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2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2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2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2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2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2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2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2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2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2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2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2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2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2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2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2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2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2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2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2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2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2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2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2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2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2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2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2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2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2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2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2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2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2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2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2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2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2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2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2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2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2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2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2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2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2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2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2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2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2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2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2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2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2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2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2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2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2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2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2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2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2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2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2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2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2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2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2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2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2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2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2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2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2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2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2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2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2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2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2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2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2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2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2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2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2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2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2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2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2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2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2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2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2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2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2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2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2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2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2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2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2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2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2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2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2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2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2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2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2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2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2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2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2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2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2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2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2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2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2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2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2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2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2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2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2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2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2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2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2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2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2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2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2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2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2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2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2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2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2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2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2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2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2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2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2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2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2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2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2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2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2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2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2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2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2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2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2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2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2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2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2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2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2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2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2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2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2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2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2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2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2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2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2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2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2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2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2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2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2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2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2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2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2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2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2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2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2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2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2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2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2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2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2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2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2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2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2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2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2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2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2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2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2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2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2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2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2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2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2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2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2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2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2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2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2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2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2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2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2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2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2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2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2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2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2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2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2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2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2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2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2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2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2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2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2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2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2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2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2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2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2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2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2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2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2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2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2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2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2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2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2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2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2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2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2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2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2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2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2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2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2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2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2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2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2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2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2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2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2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2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2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2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2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2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2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2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2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2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2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2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2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2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2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2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2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2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2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2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2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2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2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2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2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2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2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2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2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2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2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2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2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2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2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2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2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2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2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2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2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2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2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2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2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2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2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2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2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2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2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2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2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2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2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2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2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2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2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2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2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2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2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2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2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2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2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2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2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2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2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2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2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2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2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2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2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2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2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2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2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2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2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2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2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2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2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2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2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2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2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2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2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2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2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2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2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2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2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2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2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2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2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2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2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2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2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2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2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2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2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2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2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2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2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2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2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2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2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2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2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2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2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2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2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2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2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2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2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2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2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2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2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2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2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2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2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2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2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2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2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2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2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2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2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2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2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2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2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2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2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2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2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2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2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2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2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2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2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2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2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2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2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2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2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2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2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2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2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2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2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2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2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2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2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2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2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2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2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2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2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2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2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2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2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2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2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2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2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2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2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2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2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2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2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2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2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2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2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2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2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2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2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2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2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2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2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2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2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2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2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2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2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2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2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2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2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2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2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2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2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2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2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2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2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2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2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2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2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2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2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2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2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2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2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2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2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2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2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2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2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2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2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2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2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2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2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2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2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2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2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2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2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2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2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2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2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2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2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2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2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2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2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2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2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2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2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2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2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2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2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2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2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2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2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2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2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2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2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2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2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2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2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2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2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2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2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2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2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2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2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2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2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2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2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2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2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2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2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2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2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2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2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2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2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2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2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2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2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2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2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2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2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2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2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2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2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2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2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2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2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2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2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2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2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2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2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2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2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2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2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2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2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2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2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2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2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2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2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2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2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2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2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2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2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2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2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2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2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2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2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2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2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2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2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2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2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2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2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2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2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2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2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2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2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2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2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2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2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2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2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2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2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2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2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2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2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2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2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2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2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2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2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2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2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2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2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2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2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2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2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2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2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2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2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2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2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2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2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2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2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2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2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2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2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2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2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2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2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2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2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2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2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2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2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2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2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2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2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2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2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2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2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2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2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2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2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2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2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2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2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2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2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2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2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2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2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2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2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2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2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2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2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2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2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2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2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2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2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2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2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2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2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2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2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2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2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2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2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2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2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2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2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2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2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2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2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2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2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2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2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2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2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2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2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2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2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2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2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2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2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2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2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2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2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2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2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2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2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2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2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2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2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2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2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2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2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2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2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2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2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2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2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2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2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2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2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2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2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2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2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2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2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2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2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2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2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2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2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2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2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2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2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2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2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2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2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2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2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2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2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2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2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2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2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2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2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2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2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2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2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2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2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2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2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2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2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2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2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2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2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2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2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2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2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2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2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2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2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2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2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2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2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2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2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2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2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2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2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2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2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2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2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2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2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2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2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2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2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2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2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2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2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2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2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2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2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2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2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2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2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2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2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2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2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2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2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2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2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2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2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2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2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2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2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2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2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2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2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2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2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2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2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2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2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2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2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2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2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2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2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2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2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2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2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2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2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2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2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2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2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2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2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2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2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2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2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2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2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2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2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2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2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2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2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2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2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2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2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2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2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2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2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2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2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2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2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2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2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2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2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2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2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2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2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2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2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2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2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2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2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2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2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2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2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2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2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2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2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2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2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2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2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2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2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2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2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2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2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2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2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2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2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2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2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2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2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2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2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2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2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2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2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2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2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2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2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2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2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2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2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2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2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2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2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2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2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2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2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2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2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2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2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2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2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2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2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2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2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2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2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2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2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2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2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2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2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2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2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2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2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2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2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2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2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2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2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2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2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2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2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2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2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2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2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2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2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2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2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2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2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2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2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2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2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2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2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2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2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2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2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2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2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2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2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2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2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2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2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2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2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2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2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2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2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2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2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2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2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2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2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2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2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2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2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2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2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2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2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2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2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2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2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2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2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2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2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2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2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2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2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2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2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2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2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2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2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2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2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2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2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2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2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2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2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2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2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2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2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2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2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2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2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2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2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2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2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2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2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2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2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2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2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2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2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2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2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2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2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2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2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2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2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2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2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2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2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2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2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2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2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2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2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2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2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2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2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2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2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2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2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2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2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2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2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2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2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2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2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2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2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2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2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2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2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2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2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2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2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2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2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2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2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2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2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2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2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2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2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2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2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2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2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2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2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2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2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2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2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2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2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2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2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2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2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2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2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2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2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2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2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2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2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2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2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2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2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2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2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2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2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2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2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2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2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2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2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2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2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2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2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2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2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2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2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2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2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2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2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2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2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2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2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2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2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2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2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2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2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2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2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2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2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2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2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2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2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2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2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2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2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2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2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2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2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2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2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2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2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2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2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2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2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2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2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2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2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2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2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2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2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2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2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2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2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2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2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2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2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2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2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2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2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2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2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2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2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2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2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2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2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2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2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2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2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2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2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2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2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2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2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2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2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2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2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2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2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2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2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2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2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2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2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2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2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2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2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2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2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2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2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2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2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2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2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2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2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2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2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2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2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2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2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2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2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2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2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2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2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2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2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2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2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2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2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2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2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2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2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2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2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2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2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2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2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2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2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2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2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2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2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2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2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2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2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2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2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2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2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2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2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2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2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2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2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2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2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2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2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2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2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2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2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2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2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2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2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2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2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2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2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2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2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2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2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2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2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2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2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2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2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2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2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2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2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2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2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2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2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2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2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2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2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2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2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2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2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2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2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2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2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2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2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2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2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2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2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2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2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2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2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2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2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2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2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2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2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2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2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2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2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2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2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2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2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2025-08-14T07:26:42Z</dcterms:modified>
</cp:coreProperties>
</file>