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279AECDF-47F4-476C-BDAD-026B95F34170}" xr6:coauthVersionLast="47" xr6:coauthVersionMax="47" xr10:uidLastSave="{C637079B-9CF1-4789-A933-86B43DBB38F4}"/>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<sst xmlns="http://schemas.openxmlformats.org/spreadsheetml/2006/main" count="363" uniqueCount="293">
  <si>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</si>
  <si>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</si>
  <si>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</si>
  <si>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</si>
  <si>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</si>
  <si>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</si>
  <si>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</si>
  <si>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</si>
  <si>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</si>
  <si>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</si>
  <si>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</si>
  <si>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</si>
  <si>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</si>
  <si>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</si>
  <si>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</si>
  <si>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</si>
  <si>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</si>
  <si>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</si>
  <si>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</si>
  <si>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</si>
  <si>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</si>
  <si>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</si>
  <si>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</si>
  <si>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</si>
  <si>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</si>
  <si>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</si>
  <si>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</si>
  <si>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</si>
  <si>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</si>
  <si>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</si>
  <si>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</si>
  <si>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</si>
  <si>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</si>
  <si>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</si>
  <si>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</si>
  <si>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</si>
  <si>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</si>
  <si>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</si>
  <si>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</si>
  <si>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</si>
  <si>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</si>
  <si>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</si>
  <si>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</si>
  <si>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</si>
  <si>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</si>
  <si>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</si>
  <si>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</si>
  <si>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</si>
  <si>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</si>
  <si>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</si>
  <si>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</si>
  <si>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</si>
  <si>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</si>
  <si>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</si>
  <si>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</si>
  <si>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</si>
  <si>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</si>
  <si>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</si>
  <si>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</si>
  <si>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</si>
  <si>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</si>
  <si>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</si>
  <si>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</si>
  <si>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</si>
  <si>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</si>
  <si>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</si>
  <si>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</si>
  <si>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</si>
  <si>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</si>
  <si>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</si>
  <si>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</si>
  <si>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</si>
  <si>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</si>
  <si>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</si>
  <si>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</si>
  <si>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</si>
  <si>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</si>
  <si>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</si>
  <si>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</si>
  <si>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</si>
  <si>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</si>
  <si>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</si>
  <si>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</si>
  <si>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</si>
  <si>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</si>
  <si>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</si>
  <si>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</si>
  <si>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</si>
  <si>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</si>
  <si>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</si>
  <si>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</si>
  <si>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</si>
  <si>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</si>
  <si>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</si>
  <si>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</si>
  <si>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</si>
  <si>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</si>
  <si>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</si>
  <si>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</si>
  <si>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</si>
  <si>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</si>
  <si>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</si>
  <si>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</si>
  <si>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</si>
  <si>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</si>
  <si>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</si>
  <si>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</si>
  <si>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</si>
  <si>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</si>
  <si>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</si>
  <si>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</si>
  <si>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</si>
  <si>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</si>
  <si>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</si>
  <si>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</si>
  <si>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</si>
  <si>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</si>
  <si>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</si>
  <si>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</si>
  <si>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</si>
  <si>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</si>
  <si>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</si>
  <si>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</si>
  <si>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</si>
  <si>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</si>
  <si>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</si>
  <si>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</si>
  <si>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</si>
  <si>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</si>
  <si>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</si>
  <si>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</si>
  <si>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</si>
  <si>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</si>
  <si>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</si>
  <si>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</si>
  <si>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</si>
  <si>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</si>
  <si>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</si>
  <si>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</si>
  <si>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</si>
  <si>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</si>
  <si>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</si>
  <si>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</si>
  <si>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</si>
  <si>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</si>
  <si>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</si>
  <si>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</si>
  <si>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</si>
  <si>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</si>
  <si>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</si>
  <si>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</si>
  <si>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</si>
  <si>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</si>
  <si>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</si>
  <si>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</si>
  <si>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</si>
  <si>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</si>
  <si>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</si>
  <si>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</si>
  <si>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</si>
  <si>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</si>
  <si>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</si>
  <si>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</si>
  <si>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</si>
  <si>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</si>
  <si>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</si>
  <si>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</si>
  <si>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</si>
  <si>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</si>
  <si>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</si>
  <si>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</si>
  <si>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</si>
  <si>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</si>
  <si>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</si>
  <si>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</si>
  <si>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</si>
  <si>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</si>
  <si>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</si>
  <si>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</si>
  <si>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</si>
  <si>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</si>
  <si>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</si>
  <si>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</si>
  <si>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</si>
  <si>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</si>
  <si>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</si>
  <si>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</si>
  <si>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</si>
  <si>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</si>
  <si>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</si>
  <si>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</si>
  <si>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</si>
  <si>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</si>
  <si>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</si>
  <si>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</si>
  <si>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</si>
  <si>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</si>
  <si>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</si>
  <si>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</si>
  <si>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</si>
  <si>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</si>
  <si>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</si>
  <si>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</si>
  <si>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</si>
  <si>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</si>
  <si>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</si>
  <si>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</si>
  <si>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</si>
  <si>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</si>
  <si>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</si>
  <si>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</si>
  <si>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</si>
  <si>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</si>
  <si>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</si>
  <si>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</si>
  <si>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</si>
  <si>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</si>
  <si>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</si>
  <si>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</si>
  <si>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</si>
  <si>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</si>
  <si>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</si>
  <si>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</si>
  <si>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</si>
  <si>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</si>
  <si>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</si>
  <si>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</si>
  <si>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</si>
  <si>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</si>
  <si>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</si>
  <si>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</si>
  <si>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</si>
  <si>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</si>
  <si>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</si>
  <si>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</si>
  <si>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</si>
  <si>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</si>
  <si>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</si>
  <si>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</si>
  <si>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</si>
  <si>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</si>
  <si>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</si>
  <si>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</si>
  <si>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</si>
  <si>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</si>
  <si>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</si>
  <si>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</si>
  <si>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</si>
  <si>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</si>
  <si>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</si>
  <si>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</si>
  <si>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</si>
  <si>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</si>
  <si>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RJ2935</t>
  </si>
  <si>
    <t xml:space="preserve">PATELA </t>
  </si>
  <si>
    <t>SF0088255</t>
  </si>
  <si>
    <t>Sanjay</t>
  </si>
  <si>
    <t>704983</t>
  </si>
  <si>
    <t>1206102</t>
  </si>
  <si>
    <t>Chetana</t>
  </si>
  <si>
    <t>SID951375953182</t>
  </si>
  <si>
    <t>OBC</t>
  </si>
  <si>
    <t>MUSLIM</t>
  </si>
  <si>
    <t>Agarbathi Making</t>
  </si>
  <si>
    <t>SAMIM BANU</t>
  </si>
  <si>
    <t>29-Mar-2024</t>
  </si>
  <si>
    <t>Tue</t>
  </si>
  <si>
    <t>3</t>
  </si>
  <si>
    <t>4 Yrs</t>
  </si>
  <si>
    <t>15 Oct 2020</t>
  </si>
  <si>
    <t>&gt; 2 to 4 Years</t>
  </si>
  <si>
    <t>14-May-2024</t>
  </si>
  <si>
    <t>29-Aug-2024</t>
  </si>
  <si>
    <t>Open</t>
  </si>
  <si>
    <t>Mukesh Verma/SF0075653</t>
  </si>
  <si>
    <t>Dear Sir,
Upon tele-calling and loan card signature verification, has confirmed fraudulent activity by LO Bapulal Maida (SF0074950).
As per loan card confirmation, borrower Mrs. Samim Banu (LAN: 348937017) paid four EMIs totaling ₹11,600/- on the following dates:
10-11-2023 ₹2,900/-
10-01-2024 ₹2,900/-
10-04-2024 ₹2,900/-
10-05-2024 ₹2,900/-
These amounts were collected by LO Bapulal Maida but not posted in FIMO.
Additionally, a new loan (LAN: 354774585) was disbursed on 29-Mar-2024 without informing the borrower, and without verifying the reason for EMI pendency or contacting the borrower. This was approved by BM Bablu Ram (SF0065343) without proper due diligence.
As confirmed by current BM Mr. Laxman, loan documents are also not available at the branch.
Both LO Bapulal Maida and BM Bablu Ram have been terminated from the organization.</t>
  </si>
  <si>
    <t>Bapulal Maida</t>
  </si>
  <si>
    <t>SF0074950</t>
  </si>
  <si>
    <t>Loan Officer</t>
  </si>
  <si>
    <t>As per Loan Card Confirmation, Borrower  SAMIM BANU , LAN - 354774585 , Has paid to 01 Emi  Amount of Rs.2900/- to LO  Bapulal Maida /SF0074950 on 10-01-24 Rs.2900/-, But LO Bapulal Maida /SF0074950  Has not posted Collected EMI Amount of Rs.2900/-  and Borrower Respective Loan ID.</t>
  </si>
  <si>
    <t>As per Loan Card Confirmation, Borrower  SAMIM BANU , LAN - 354774585 , Has paid to 01 Emi  Amount of Rs.2900/- to LO  Bapulal Maida /SF0074950 on 10-11-23 Rs.2900/-, But LO Bapulal Maida /SF0074950  Has not posted Collected EMI Amount of Rs.2900/-  and Borrower Respective Loan ID.</t>
  </si>
  <si>
    <t>As per Loan Card Confirmation, Borrower  SAMIM BANU , LAN - 354774585 , Has paid to 01 Emi  Amount of Rs.2900/- to LO  Bapulal Maida /SF0074950 on 10-04-24 Rs.2900/-, But LO Bapulal Maida /SF0074950  Has not posted Collected EMI Amount of Rs.2900/-  and Borrower Respective Loan ID.</t>
  </si>
  <si>
    <t>As per Loan Card Confirmation, Borrower  SAMIM BANU , LAN - 354774585 , Has paid to 01 Emi  Amount of Rs.2900/- to LO  Bapulal Maida /SF0074950 on 10-05-24 Rs.2900/-, But LO Bapulal Maida /SF0074950  Has not posted Collected EMI Amount of Rs.2900/-  and Borrower Respective Loan ID.</t>
  </si>
  <si>
    <t>CSS</t>
  </si>
  <si>
    <t>Saddam Deshwali/SF0045092</t>
  </si>
  <si>
    <t>Rajesh Kumar Yogi/SF0081901</t>
  </si>
  <si>
    <t>Mukeshkumar sain/SF0072487</t>
  </si>
  <si>
    <t>Suresh Kumar Yadav/SF0080719</t>
  </si>
  <si>
    <t>Terminated</t>
  </si>
  <si>
    <t>FN25-26-01638</t>
  </si>
  <si>
    <t>Completed-Report Submitted</t>
  </si>
  <si>
    <t>FIR Not Filled</t>
  </si>
  <si>
    <t>Dear Team,
As per the findings of the Internal Audit (IA) Team during the verification conducted in Aug 2025, it was observed that a fraud amounting to Rs.11,600/- has taken place. Specifically, the, LO  Bapulal Maida/SF0074950.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Rs.11,600/-,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</si>
</sst>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RJ2935</v>
      </c>
      <c r="D5" s="63" t="str">
        <f>IF('Physical Cash at Safe'!D28="Yes", 'Physical Cash at Safe'!A4, 'Borrower Wise Details'!C5)</f>
        <v>Dungarpur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45859</v>
      </c>
      <c r="H5" s="107" t="s">
        <v>283</v>
      </c>
      <c r="I5" s="61">
        <v>45871</v>
      </c>
      <c r="J5" s="74" t="str">
        <f>IF('Physical Cash at Safe'!D28="Yes",'Physical Cash at Safe'!E28,IF('Borrower Wise Details'!D5&lt;&gt;"",'Borrower Wise Details'!D5,""))</f>
        <v>FN25-26-01638</v>
      </c>
      <c r="K5" s="81">
        <v>1</v>
      </c>
      <c r="L5" s="82">
        <v>11600</v>
      </c>
      <c r="M5" s="82">
        <v>0</v>
      </c>
      <c r="N5" s="82" t="s">
        <v>284</v>
      </c>
      <c r="O5" s="82" t="s">
        <v>285</v>
      </c>
      <c r="P5" s="82" t="s">
        <v>286</v>
      </c>
      <c r="Q5" s="82" t="s">
        <v>287</v>
      </c>
      <c r="R5" s="75" t="str">
        <f>IF('Physical Cash at Safe'!$D$28="Yes", 'Physical Cash at Safe'!$A$28, IF('Borrower Wise Details'!F5&lt;&gt;"", 'Borrower Wise Details'!F5, ""))</f>
        <v>Bapulal Maida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SF0074950</v>
      </c>
      <c r="U5" s="77" t="s">
        <v>288</v>
      </c>
      <c r="V5" s="61">
        <v>45428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290</v>
      </c>
      <c r="Z5" s="61">
        <v>45871</v>
      </c>
      <c r="AA5" s="61">
        <v>45871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11600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45872</v>
      </c>
      <c r="AH5" s="70" t="s">
        <v>292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RJ2935</v>
      </c>
      <c r="C5" s="50" t="str">
        <f>IF('Fraud Investigation Report'!D5="", "", 'Fraud Investigation Report'!D5)</f>
        <v>Dungarpur</v>
      </c>
      <c r="D5" s="68" t="str">
        <f>IF(OR('Fraud Investigation Report'!R5="", 'Fraud Investigation Report'!R5=0), "", 'Fraud Investigation Report'!R5)</f>
        <v>Bapulal Maida</v>
      </c>
      <c r="E5" s="68" t="str">
        <f>IF(OR('Fraud Investigation Report'!T5="", 'Fraud Investigation Report'!T5=0), "", 'Fraud Investigation Report'!T5)</f>
        <v>SF0074950</v>
      </c>
      <c r="F5" s="68" t="str">
        <f>IF(OR('Fraud Investigation Report'!S5="", 'Fraud Investigation Report'!S5=0), "", 'Fraud Investigation Report'!S5)</f>
        <v>Loan Officer</v>
      </c>
      <c r="G5" s="50" t="str">
        <f>IF('Fraud Investigation Report'!J5="", "", 'Fraud Investigation Report'!J5)</f>
        <v>FN25-26-01638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11600</v>
      </c>
      <c r="O5" s="69">
        <f>IF('Fraud Investigation Report'!AD5="", "", 'Fraud Investigation Report'!AD5)</f>
        <v>0</v>
      </c>
      <c r="P5" s="126">
        <f>IF(AND(N5="", O5=""), "", IF(O5="", N5, N5 - IF(ISNUMBER(O5), O5, 0)))</f>
        <v>11600</v>
      </c>
      <c r="Q5" s="49"/>
      <c r="R5" s="84" t="s">
        <v>291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7" sqref="V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RJ2935</v>
      </c>
      <c r="C5" s="119" t="str">
        <f>IF('Loan Outstanding Report'!$H$5="", "", 'Loan Outstanding Report'!$H$5)</f>
        <v>Dungarpur</v>
      </c>
      <c r="D5" s="41" t="s">
        <v>289</v>
      </c>
      <c r="E5" s="65">
        <v>45871</v>
      </c>
      <c r="F5" s="38" t="s">
        <v>276</v>
      </c>
      <c r="G5" s="49" t="s">
        <v>277</v>
      </c>
      <c r="H5" s="49" t="s">
        <v>278</v>
      </c>
      <c r="I5" s="120" t="s">
        <v>257</v>
      </c>
      <c r="J5" s="120" t="s">
        <v>260</v>
      </c>
      <c r="K5" s="120" t="s">
        <v>264</v>
      </c>
      <c r="L5" s="11">
        <v>354774585</v>
      </c>
      <c r="M5" s="65" t="s">
        <v>265</v>
      </c>
      <c r="N5" s="124">
        <v>27000</v>
      </c>
      <c r="O5" s="124">
        <v>1810</v>
      </c>
      <c r="P5" s="121" t="s">
        <v>139</v>
      </c>
      <c r="Q5" s="80">
        <v>45240</v>
      </c>
      <c r="R5" s="124">
        <v>2900</v>
      </c>
      <c r="S5" s="124">
        <v>0</v>
      </c>
      <c r="T5" s="124">
        <v>0</v>
      </c>
      <c r="U5" s="125">
        <f t="shared" ref="U5" si="0">IF(AND(ISBLANK(R5),ISBLANK(S5),ISBLANK(T5)),"",R5-(S5+T5))</f>
        <v>2900</v>
      </c>
      <c r="V5" s="117" t="s">
        <v>202</v>
      </c>
      <c r="W5" s="122" t="s">
        <v>280</v>
      </c>
    </row>
    <row r="6" spans="1:23" ht="25.05" customHeight="1" x14ac:dyDescent="0.3">
      <c r="A6" s="64">
        <v>2</v>
      </c>
      <c r="B6" s="60" t="str">
        <f>IF(J6&lt;&gt;"", $B$5, "")</f>
        <v>RJ2935</v>
      </c>
      <c r="C6" s="119" t="str">
        <f>IF(J6&lt;&gt;"", $C$5, "")</f>
        <v>Dungarpur</v>
      </c>
      <c r="D6" s="41" t="str">
        <f>IF(J6&lt;&gt;"", $D$5, "")</f>
        <v>FN25-26-01638</v>
      </c>
      <c r="E6" s="65">
        <v>45871</v>
      </c>
      <c r="F6" s="38" t="s">
        <v>276</v>
      </c>
      <c r="G6" s="49" t="s">
        <v>277</v>
      </c>
      <c r="H6" s="49" t="s">
        <v>278</v>
      </c>
      <c r="I6" s="120" t="s">
        <v>257</v>
      </c>
      <c r="J6" s="120" t="s">
        <v>260</v>
      </c>
      <c r="K6" s="120" t="s">
        <v>264</v>
      </c>
      <c r="L6" s="11">
        <v>354774585</v>
      </c>
      <c r="M6" s="65" t="s">
        <v>265</v>
      </c>
      <c r="N6" s="124">
        <v>27000</v>
      </c>
      <c r="O6" s="124">
        <v>1810</v>
      </c>
      <c r="P6" s="121" t="s">
        <v>139</v>
      </c>
      <c r="Q6" s="80">
        <v>45301</v>
      </c>
      <c r="R6" s="124">
        <v>2900</v>
      </c>
      <c r="S6" s="124">
        <v>0</v>
      </c>
      <c r="T6" s="124">
        <v>0</v>
      </c>
      <c r="U6" s="125">
        <f t="shared" ref="U6:U69" si="1">IF(AND(ISBLANK(R6),ISBLANK(S6),ISBLANK(T6)),"",R6-(S6+T6))</f>
        <v>2900</v>
      </c>
      <c r="V6" s="117" t="s">
        <v>202</v>
      </c>
      <c r="W6" s="122" t="s">
        <v>279</v>
      </c>
    </row>
    <row r="7" spans="1:23" ht="25.05" customHeight="1" x14ac:dyDescent="0.3">
      <c r="A7" s="64">
        <v>3</v>
      </c>
      <c r="B7" s="60" t="str">
        <f t="shared" ref="B7:B70" si="2">IF(J7&lt;&gt;"", $B$5, "")</f>
        <v>RJ2935</v>
      </c>
      <c r="C7" s="119" t="str">
        <f t="shared" ref="C7:C70" si="3">IF(J7&lt;&gt;"", $C$5, "")</f>
        <v>Dungarpur</v>
      </c>
      <c r="D7" s="41" t="str">
        <f t="shared" ref="D7:D70" si="4">IF(J7&lt;&gt;"", $D$5, "")</f>
        <v>FN25-26-01638</v>
      </c>
      <c r="E7" s="65">
        <v>45871</v>
      </c>
      <c r="F7" s="38" t="s">
        <v>276</v>
      </c>
      <c r="G7" s="49" t="s">
        <v>277</v>
      </c>
      <c r="H7" s="49" t="s">
        <v>278</v>
      </c>
      <c r="I7" s="120" t="s">
        <v>257</v>
      </c>
      <c r="J7" s="120" t="s">
        <v>260</v>
      </c>
      <c r="K7" s="120" t="s">
        <v>264</v>
      </c>
      <c r="L7" s="11">
        <v>354774585</v>
      </c>
      <c r="M7" s="65" t="s">
        <v>265</v>
      </c>
      <c r="N7" s="124">
        <v>27000</v>
      </c>
      <c r="O7" s="124">
        <v>1810</v>
      </c>
      <c r="P7" s="121" t="s">
        <v>139</v>
      </c>
      <c r="Q7" s="80">
        <v>45392</v>
      </c>
      <c r="R7" s="124">
        <v>2900</v>
      </c>
      <c r="S7" s="124">
        <v>0</v>
      </c>
      <c r="T7" s="124">
        <v>0</v>
      </c>
      <c r="U7" s="125">
        <f t="shared" si="1"/>
        <v>2900</v>
      </c>
      <c r="V7" s="117" t="s">
        <v>202</v>
      </c>
      <c r="W7" s="122" t="s">
        <v>281</v>
      </c>
    </row>
    <row r="8" spans="1:23" ht="25.05" customHeight="1" x14ac:dyDescent="0.3">
      <c r="A8" s="64">
        <v>4</v>
      </c>
      <c r="B8" s="60" t="str">
        <f t="shared" si="2"/>
        <v>RJ2935</v>
      </c>
      <c r="C8" s="119" t="str">
        <f t="shared" si="3"/>
        <v>Dungarpur</v>
      </c>
      <c r="D8" s="41" t="str">
        <f t="shared" si="4"/>
        <v>FN25-26-01638</v>
      </c>
      <c r="E8" s="65">
        <v>45871</v>
      </c>
      <c r="F8" s="38" t="s">
        <v>276</v>
      </c>
      <c r="G8" s="49" t="s">
        <v>277</v>
      </c>
      <c r="H8" s="49" t="s">
        <v>278</v>
      </c>
      <c r="I8" s="120" t="s">
        <v>257</v>
      </c>
      <c r="J8" s="120" t="s">
        <v>260</v>
      </c>
      <c r="K8" s="120" t="s">
        <v>264</v>
      </c>
      <c r="L8" s="11">
        <v>354774585</v>
      </c>
      <c r="M8" s="65" t="s">
        <v>265</v>
      </c>
      <c r="N8" s="124">
        <v>27000</v>
      </c>
      <c r="O8" s="124">
        <v>1810</v>
      </c>
      <c r="P8" s="121" t="s">
        <v>139</v>
      </c>
      <c r="Q8" s="80">
        <v>45422</v>
      </c>
      <c r="R8" s="124">
        <v>2900</v>
      </c>
      <c r="S8" s="124">
        <v>0</v>
      </c>
      <c r="T8" s="124">
        <v>0</v>
      </c>
      <c r="U8" s="125">
        <f t="shared" si="1"/>
        <v>2900</v>
      </c>
      <c r="V8" s="117" t="s">
        <v>202</v>
      </c>
      <c r="W8" s="122" t="s">
        <v>282</v>
      </c>
    </row>
    <row r="9" spans="1:23" ht="25.05" hidden="1"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10.21875" style="99" customWidth="1"/>
    <col min="3" max="3" width="8.77734375" style="99" bestFit="1" customWidth="1"/>
    <col min="4" max="4" width="11.6640625" style="99" bestFit="1" customWidth="1"/>
    <col min="5" max="5" width="10.109375" style="99" bestFit="1" customWidth="1"/>
    <col min="6" max="6" width="11.88671875" style="99" bestFit="1" customWidth="1"/>
    <col min="7" max="7" width="16" style="99" bestFit="1" customWidth="1"/>
    <col min="8" max="8" width="11.6640625" style="99" bestFit="1" customWidth="1"/>
    <col min="9" max="9" width="13.33203125" style="99" bestFit="1" customWidth="1"/>
    <col min="10" max="10" width="11.5546875" style="99" bestFit="1" customWidth="1"/>
    <col min="11" max="11" width="13.44140625" style="99" bestFit="1" customWidth="1"/>
    <col min="12" max="12" width="15" style="99" bestFit="1" customWidth="1"/>
    <col min="13" max="13" width="14.44140625" style="99" bestFit="1" customWidth="1"/>
    <col min="14" max="14" width="13.5546875" style="99" bestFit="1" customWidth="1"/>
    <col min="15" max="15" width="12.88671875" style="99" bestFit="1" customWidth="1"/>
    <col min="16" max="16" width="13.21875" style="99" bestFit="1"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226684</v>
      </c>
      <c r="J5" s="38" t="s">
        <v>254</v>
      </c>
      <c r="K5" s="84">
        <v>226684</v>
      </c>
      <c r="L5" s="84" t="s">
        <v>255</v>
      </c>
      <c r="M5" s="38" t="s">
        <v>256</v>
      </c>
      <c r="N5" s="84">
        <v>264168</v>
      </c>
      <c r="O5" s="84" t="s">
        <v>257</v>
      </c>
      <c r="P5" s="84">
        <v>346851</v>
      </c>
      <c r="Q5" s="38" t="s">
        <v>258</v>
      </c>
      <c r="R5" s="38" t="s">
        <v>259</v>
      </c>
      <c r="S5" s="84" t="s">
        <v>260</v>
      </c>
      <c r="T5" s="84" t="s">
        <v>260</v>
      </c>
      <c r="U5" s="84" t="s">
        <v>261</v>
      </c>
      <c r="V5" s="84" t="s">
        <v>262</v>
      </c>
      <c r="W5" s="84">
        <v>0</v>
      </c>
      <c r="X5" s="38" t="s">
        <v>263</v>
      </c>
      <c r="Y5" s="84">
        <v>354774585</v>
      </c>
      <c r="Z5" s="38" t="s">
        <v>264</v>
      </c>
      <c r="AA5" s="108" t="s">
        <v>265</v>
      </c>
      <c r="AB5" s="84">
        <v>27000</v>
      </c>
      <c r="AC5" s="108" t="s">
        <v>266</v>
      </c>
      <c r="AD5" s="84">
        <v>18</v>
      </c>
      <c r="AE5" s="84" t="s">
        <v>267</v>
      </c>
      <c r="AF5" s="84" t="s">
        <v>268</v>
      </c>
      <c r="AG5" s="108" t="s">
        <v>269</v>
      </c>
      <c r="AH5" s="84" t="s">
        <v>270</v>
      </c>
      <c r="AI5" s="108" t="s">
        <v>271</v>
      </c>
      <c r="AJ5" s="84">
        <v>1810</v>
      </c>
      <c r="AK5" s="84">
        <v>1810</v>
      </c>
      <c r="AL5" s="108" t="s">
        <v>272</v>
      </c>
      <c r="AM5" s="84">
        <v>10462.92</v>
      </c>
      <c r="AN5" s="112">
        <v>4037.08</v>
      </c>
      <c r="AO5" s="112">
        <v>14500</v>
      </c>
      <c r="AP5" s="112">
        <v>16537.080000000002</v>
      </c>
      <c r="AQ5" s="112">
        <v>1982.92</v>
      </c>
      <c r="AR5" s="112">
        <v>18520</v>
      </c>
      <c r="AS5" s="112">
        <v>10929.74</v>
      </c>
      <c r="AT5" s="112">
        <v>1720.26</v>
      </c>
      <c r="AU5" s="112">
        <v>12650</v>
      </c>
      <c r="AV5" s="84">
        <v>15</v>
      </c>
      <c r="AW5" s="84">
        <v>207</v>
      </c>
      <c r="AX5" s="84"/>
      <c r="AY5" s="108"/>
      <c r="AZ5" s="84"/>
      <c r="BA5" s="84"/>
      <c r="BB5" s="84" t="s">
        <v>273</v>
      </c>
      <c r="BC5" s="84"/>
      <c r="BD5" s="108"/>
      <c r="BE5" s="84">
        <v>0</v>
      </c>
      <c r="BF5" s="38" t="s">
        <v>260</v>
      </c>
      <c r="BG5" s="84">
        <v>8290074416</v>
      </c>
      <c r="BH5" s="114" t="s">
        <v>274</v>
      </c>
      <c r="BI5" s="38" t="s">
        <v>111</v>
      </c>
      <c r="BJ5" s="85">
        <v>45871</v>
      </c>
      <c r="BK5" s="84"/>
      <c r="BL5" s="38"/>
      <c r="BM5" s="115" t="s">
        <v>119</v>
      </c>
      <c r="BN5" s="116" t="s">
        <v>200</v>
      </c>
      <c r="BO5" s="84" t="s">
        <v>245</v>
      </c>
      <c r="BP5" s="84">
        <v>11600</v>
      </c>
      <c r="BQ5" s="117" t="s">
        <v>202</v>
      </c>
      <c r="BR5" s="129" t="s">
        <v>275</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2025-08-03T02:41:19Z</dcterms:modified>
</cp:coreProperties>
</file>