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10-Dec-25\Babubarhi\"/>
    </mc:Choice>
  </mc:AlternateContent>
  <xr:revisionPtr revIDLastSave="0" documentId="13_ncr:1_{B8F609D4-0928-4767-B8AC-7CD5858FA5D2}" xr6:coauthVersionLast="47" xr6:coauthVersionMax="47" xr10:uidLastSave="{00000000-0000-0000-0000-000000000000}"/>
  <bookViews>
    <workbookView xWindow="-110" yWindow="-110" windowWidth="19420" windowHeight="10300" xr2:uid="{AB6C5933-7096-4AD4-B305-A5A419D4BEB9}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Sheet1!$A$4:$AB$28</definedName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2" i="1" l="1"/>
  <c r="V32" i="1"/>
  <c r="U31" i="1"/>
  <c r="T32" i="1"/>
  <c r="W23" i="1"/>
  <c r="W19" i="1"/>
  <c r="W16" i="1"/>
  <c r="W14" i="1"/>
  <c r="W10" i="1"/>
  <c r="W28" i="1"/>
  <c r="W18" i="1"/>
  <c r="W13" i="1"/>
  <c r="W12" i="1"/>
  <c r="W6" i="1"/>
  <c r="W7" i="1"/>
  <c r="W8" i="1"/>
  <c r="Z8" i="1" s="1"/>
  <c r="W9" i="1"/>
  <c r="W5" i="1"/>
  <c r="H28" i="1"/>
  <c r="G28" i="1"/>
  <c r="F28" i="1"/>
  <c r="D28" i="1"/>
  <c r="H27" i="1"/>
  <c r="G27" i="1"/>
  <c r="F27" i="1"/>
  <c r="D27" i="1"/>
  <c r="H26" i="1"/>
  <c r="G26" i="1"/>
  <c r="F26" i="1"/>
  <c r="D26" i="1"/>
  <c r="H25" i="1"/>
  <c r="G25" i="1"/>
  <c r="F25" i="1"/>
  <c r="D25" i="1"/>
  <c r="H24" i="1"/>
  <c r="G24" i="1"/>
  <c r="F24" i="1"/>
  <c r="D24" i="1"/>
  <c r="H23" i="1"/>
  <c r="G23" i="1"/>
  <c r="F23" i="1"/>
  <c r="D23" i="1"/>
  <c r="H22" i="1"/>
  <c r="G22" i="1"/>
  <c r="F22" i="1"/>
  <c r="D22" i="1"/>
  <c r="H21" i="1"/>
  <c r="G21" i="1"/>
  <c r="F21" i="1"/>
  <c r="D21" i="1"/>
  <c r="H20" i="1"/>
  <c r="G20" i="1"/>
  <c r="F20" i="1"/>
  <c r="D20" i="1"/>
  <c r="H19" i="1"/>
  <c r="G19" i="1"/>
  <c r="F19" i="1"/>
  <c r="D19" i="1"/>
  <c r="H18" i="1"/>
  <c r="G18" i="1"/>
  <c r="F18" i="1"/>
  <c r="D18" i="1"/>
  <c r="H17" i="1"/>
  <c r="G17" i="1"/>
  <c r="F17" i="1"/>
  <c r="D17" i="1"/>
  <c r="H16" i="1"/>
  <c r="G16" i="1"/>
  <c r="F16" i="1"/>
  <c r="D16" i="1"/>
  <c r="H15" i="1"/>
  <c r="G15" i="1"/>
  <c r="F15" i="1"/>
  <c r="D15" i="1"/>
  <c r="H14" i="1"/>
  <c r="G14" i="1"/>
  <c r="F14" i="1"/>
  <c r="D14" i="1"/>
  <c r="H13" i="1"/>
  <c r="G13" i="1"/>
  <c r="F13" i="1"/>
  <c r="D13" i="1"/>
  <c r="H12" i="1"/>
  <c r="G12" i="1"/>
  <c r="F12" i="1"/>
  <c r="D12" i="1"/>
  <c r="H11" i="1"/>
  <c r="G11" i="1"/>
  <c r="F11" i="1"/>
  <c r="D11" i="1"/>
  <c r="H10" i="1"/>
  <c r="G10" i="1"/>
  <c r="F10" i="1"/>
  <c r="D10" i="1"/>
  <c r="H9" i="1"/>
  <c r="G9" i="1"/>
  <c r="F9" i="1"/>
  <c r="D9" i="1"/>
  <c r="H8" i="1"/>
  <c r="G8" i="1"/>
  <c r="F8" i="1"/>
  <c r="D8" i="1"/>
  <c r="H7" i="1"/>
  <c r="G7" i="1"/>
  <c r="F7" i="1"/>
  <c r="D7" i="1"/>
  <c r="H6" i="1"/>
  <c r="G6" i="1"/>
  <c r="F6" i="1"/>
  <c r="D6" i="1"/>
</calcChain>
</file>

<file path=xl/sharedStrings.xml><?xml version="1.0" encoding="utf-8"?>
<sst xmlns="http://schemas.openxmlformats.org/spreadsheetml/2006/main" count="268" uniqueCount="122">
  <si>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</si>
  <si>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</si>
  <si>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</si>
  <si>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</si>
  <si>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</si>
  <si>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</si>
  <si>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rPr>
        <b/>
        <sz val="10"/>
        <color theme="1"/>
        <rFont val="Aptos Narrow"/>
        <family val="2"/>
        <scheme val="minor"/>
      </rP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</si>
  <si>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</si>
  <si>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</si>
  <si>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</si>
  <si>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</si>
  <si>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</si>
  <si>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</si>
  <si>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</si>
  <si>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</si>
  <si>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</si>
  <si>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</si>
  <si>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Aptos Narrow"/>
        <family val="2"/>
        <scheme val="minor"/>
      </rP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</si>
  <si>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</si>
  <si>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</si>
  <si>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Aptos Narrow"/>
        <family val="2"/>
        <scheme val="minor"/>
      </rP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</si>
  <si>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</si>
  <si>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</si>
  <si>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</si>
  <si>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rPr>
        <b/>
        <sz val="10"/>
        <color theme="1"/>
        <rFont val="Aptos Narrow"/>
        <family val="2"/>
        <scheme val="minor"/>
      </rP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</si>
  <si>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rPr>
        <b/>
        <sz val="10"/>
        <color theme="1"/>
        <rFont val="Aptos Narrow"/>
        <family val="2"/>
        <scheme val="minor"/>
      </rP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</si>
  <si>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</si>
  <si>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rPr>
        <b/>
        <sz val="10"/>
        <color theme="1"/>
        <rFont val="Aptos Narrow"/>
        <family val="2"/>
        <scheme val="minor"/>
      </rP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</si>
  <si>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BH3552</t>
  </si>
  <si>
    <t>Babubarhi</t>
  </si>
  <si>
    <t>FN25-26-01643</t>
  </si>
  <si>
    <t>Raushan Kumar Thakur</t>
  </si>
  <si>
    <t>SF0088228</t>
  </si>
  <si>
    <t>Branch manager</t>
  </si>
  <si>
    <t>KHUTOONA ROAD C17</t>
  </si>
  <si>
    <t>SSF4661314</t>
  </si>
  <si>
    <t>GHURNI KHATOON</t>
  </si>
  <si>
    <t>05-Oct-2023</t>
  </si>
  <si>
    <t>Advance Collection Amount Misappropriated</t>
  </si>
  <si>
    <t>Loan Card</t>
  </si>
  <si>
    <t>Borrower paid her advance EMI Rs 2080 on dated 28-7-25,but demand entry only Rs 520 &amp; rest amount Rs 1560 not entry by previous BM Raushan Thakur</t>
  </si>
  <si>
    <t>BHAGAWATIPUR C13</t>
  </si>
  <si>
    <t>SSF4749821</t>
  </si>
  <si>
    <t>APSANA KHATUN</t>
  </si>
  <si>
    <t>26-Oct-2023</t>
  </si>
  <si>
    <t>Digital Payment</t>
  </si>
  <si>
    <t>Borrower paid her advance EwI Rs 8460 on dated 18-6-25 through(UPI) to Bm Raushan Thakur,but demand entry only Rs 520*9+2080=6760 on dated 03-6-25/10-6-25/17-6-25/24-6-25/1-7-25,8-7-25/15-7-25/22-7-25/29-7-25/29-8-25 &amp; rest amount Rs 1700 not entry by him.</t>
  </si>
  <si>
    <t>BHAGAWATIPUR C20</t>
  </si>
  <si>
    <t>SSF4936513</t>
  </si>
  <si>
    <t>TARA DEVI</t>
  </si>
  <si>
    <t>24-Nov-2023</t>
  </si>
  <si>
    <t>Pre-Closure Amount Misappropriated</t>
  </si>
  <si>
    <t xml:space="preserve">Borrower preclose her all loan amount Rs 13500  on dated 6-5-25,but previous BM entry EWI wise </t>
  </si>
  <si>
    <t>JAMAILA C12</t>
  </si>
  <si>
    <t>SSF5096358</t>
  </si>
  <si>
    <t>AFSANA KHATUN</t>
  </si>
  <si>
    <t>15-Dec-2023</t>
  </si>
  <si>
    <t>Cash Receipt</t>
  </si>
  <si>
    <t>Borrower preclose her all loan amount Rs 15500 on dated 3-7-25,but demandnot entry by previouse BM Raushan Thakur.</t>
  </si>
  <si>
    <t>BHAGAWATIPUR C29</t>
  </si>
  <si>
    <t>SSF5174229</t>
  </si>
  <si>
    <t>RABIYA PRAVEEN</t>
  </si>
  <si>
    <t>28-Dec-2023</t>
  </si>
  <si>
    <t>Borrower paid her advance EWI(UPI) through UPI Rs 2100+500=2600,but demand not entry by previous BM Raushan Thakur.</t>
  </si>
  <si>
    <t>BHAGAWATIPUR C28</t>
  </si>
  <si>
    <t>SSF5280619</t>
  </si>
  <si>
    <t>ANITA DEVI</t>
  </si>
  <si>
    <t>10-Jan-2024</t>
  </si>
  <si>
    <t>Borrower paid her advance EMI Rs 2080 on dated 10-4-25 not entry by previous BM Raushan Thakur</t>
  </si>
  <si>
    <t>Borrower paid her advance EMI Rs 2080 on dated 5-7-25,but demand entry only Rs 520*3=1560 on dated 7-7-25/14-7-25/21-7-25 &amp; rest amount Rs 520 not entry by previous BM Raushan Thakur</t>
  </si>
  <si>
    <t>KHUTOONA ROAD C14</t>
  </si>
  <si>
    <t>SSF5101902</t>
  </si>
  <si>
    <t>MINA DEVI</t>
  </si>
  <si>
    <t>13-Jan-2024</t>
  </si>
  <si>
    <t>Borrower preclose her all loan amount Rs 15800  on dated 27-6-25,but previous BM entry EWI wise.</t>
  </si>
  <si>
    <t>MADHUBANI C8</t>
  </si>
  <si>
    <t>SSF5332667</t>
  </si>
  <si>
    <t>SAHANAJ KHATUN</t>
  </si>
  <si>
    <t>19-Jan-2024</t>
  </si>
  <si>
    <t>Borrower paid her advance EMI Rs 1860 on dated 3-11-24,but demand not entry by previous BM Raushan Thakur</t>
  </si>
  <si>
    <t>SSF5368845</t>
  </si>
  <si>
    <t>RIJWANA KHATUN</t>
  </si>
  <si>
    <t>24-Jan-2024</t>
  </si>
  <si>
    <t>Borrower paid her advance EwI Rs 2080 on dated 25-6-25 through(UPI) to Bm Raushan Thakur,but demand not entry by him.</t>
  </si>
  <si>
    <t>Borrower paid her advance EwI Rs 2080 on dated 29-7-25 through(UPI) to Bm Raushan Thakur,but demand not entry by him.</t>
  </si>
  <si>
    <t>SSF5368870</t>
  </si>
  <si>
    <t>TAHIRA KHATOON</t>
  </si>
  <si>
    <t>BHAGAWATIPUR C4</t>
  </si>
  <si>
    <t>SSF5676945</t>
  </si>
  <si>
    <t>ROSHANI PRAVEEN</t>
  </si>
  <si>
    <t>02-Mar-2024</t>
  </si>
  <si>
    <t xml:space="preserve">Borrower preclose her all loan amount Rs 16600  on dated 26-6-25,but previous BM entry EWI wise </t>
  </si>
  <si>
    <t>MADHUBANI C9</t>
  </si>
  <si>
    <t>SSF5705063</t>
  </si>
  <si>
    <t>AMILIYA DEVI</t>
  </si>
  <si>
    <t>03-Mar-2024</t>
  </si>
  <si>
    <t>Collection Amount Misappropriated</t>
  </si>
  <si>
    <t>Borrower paid her EWI Rs 560 on dated 7-11-24,but demand not entry by previous BM Raushan Thakur..</t>
  </si>
  <si>
    <t>Borrower paid her EWI Rs 560 on dated 12-12-24,but demand not entry by previous BM Raushan Thakur..</t>
  </si>
  <si>
    <t>Borrower paid her EWI Rs 560 on dated 2-1-25,but demand not entry by previous BM Raushan Thakur..</t>
  </si>
  <si>
    <t>Borrower paid her EWI Rs 560 on dated 9-1-25,but demand not entry by previous BM Raushan Thakur..</t>
  </si>
  <si>
    <t>SSF6089668</t>
  </si>
  <si>
    <t>SHAKILA</t>
  </si>
  <si>
    <t>03-May-2024</t>
  </si>
  <si>
    <t>Borrower paid her EWI Rs 520 on dated 31-10-24,but demand not entry by previous BM Raushan Thakur..</t>
  </si>
  <si>
    <t>Borrower paid her EWI Rs 520 on dated 6-3-25,but demand not entry by previous BM Raushan Thakur..</t>
  </si>
  <si>
    <t>Borrower paid her EWI Rs 520 on dated 13-3-25,but demand not entry by previous BM Raushan Thakur..</t>
  </si>
  <si>
    <t>Borrower paid her EWI Rs 520 on dated 19-6-25(paid 1040 entry 520),&amp; rest amount Rs 520  not entry by previous BM Raushan Thakur..</t>
  </si>
  <si>
    <t>Borrower paid her EWI Rs 520 on dated 24/7-25(paid 1040 entry 520),&amp; rest amount Rs 520 not entry by previous BM Raushan Thakur..</t>
  </si>
  <si>
    <t>KHUTOONA ROAD C8</t>
  </si>
  <si>
    <t>SSF5880018</t>
  </si>
  <si>
    <t>KADSAN KHATUN</t>
  </si>
  <si>
    <t>11-Nov-2024</t>
  </si>
  <si>
    <t>Borrower paid her advance EMI Rs 3200,but demand not entry by previous BM Raushan Thakur</t>
  </si>
  <si>
    <t>Remarks</t>
  </si>
  <si>
    <t>Preclosed</t>
  </si>
  <si>
    <t>Diff</t>
  </si>
  <si>
    <t>Done</t>
  </si>
  <si>
    <t>Loan Closed</t>
  </si>
  <si>
    <t>Collection issue in new loan</t>
  </si>
  <si>
    <t>OD</t>
  </si>
  <si>
    <t>TotalCollection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</si>
</sst>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4009]dd/mm/yyyy;@"/>
    <numFmt numFmtId="165" formatCode="[$-10409]#,##0.00;\-#,##0.00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1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10"/>
      <color rgb="FF000000"/>
      <name val="Calibri"/>
      <family val="2"/>
    </font>
    <font>
      <u/>
      <sz val="6"/>
      <color rgb="FF0000FF"/>
      <name val="Lucida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</cellStyleXfs>
  <cellXfs count="40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Alignment="1"/>
    <xf numFmtId="164" fontId="5" fillId="0" borderId="0" xfId="0" applyNumberFormat="1" applyFont="1" applyAlignment="1"/>
    <xf numFmtId="0" fontId="7" fillId="0" borderId="0" xfId="0" applyFont="1" applyAlignment="1"/>
    <xf numFmtId="0" fontId="12" fillId="3" borderId="2" xfId="4" applyNumberFormat="1" applyFont="1" applyFill="1" applyBorder="1" applyAlignment="1" applyProtection="1">
      <alignment horizontal="center" vertical="center"/>
      <protection hidden="1"/>
    </xf>
    <xf numFmtId="0" fontId="12" fillId="3" borderId="2" xfId="4" applyNumberFormat="1" applyFont="1" applyFill="1" applyBorder="1" applyAlignment="1" applyProtection="1">
      <alignment horizontal="left" vertical="center"/>
      <protection hidden="1"/>
    </xf>
    <xf numFmtId="0" fontId="12" fillId="0" borderId="2" xfId="5" applyFont="1" applyBorder="1" applyAlignment="1" applyProtection="1">
      <alignment horizontal="center" vertical="center"/>
      <protection locked="0"/>
    </xf>
    <xf numFmtId="14" fontId="13" fillId="0" borderId="3" xfId="0" applyNumberFormat="1" applyFont="1" applyBorder="1" applyAlignment="1" applyProtection="1">
      <alignment vertical="top" readingOrder="1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vertical="top" readingOrder="1"/>
      <protection locked="0"/>
    </xf>
    <xf numFmtId="165" fontId="13" fillId="0" borderId="3" xfId="0" applyNumberFormat="1" applyFont="1" applyBorder="1" applyAlignment="1" applyProtection="1">
      <alignment vertical="top" readingOrder="1"/>
      <protection locked="0"/>
    </xf>
    <xf numFmtId="164" fontId="5" fillId="0" borderId="2" xfId="3" applyNumberFormat="1" applyFont="1" applyBorder="1" applyAlignment="1" applyProtection="1">
      <alignment horizontal="left" vertical="center"/>
      <protection locked="0"/>
    </xf>
    <xf numFmtId="2" fontId="5" fillId="0" borderId="2" xfId="3" applyNumberFormat="1" applyFont="1" applyBorder="1" applyAlignment="1" applyProtection="1">
      <alignment horizontal="center" vertical="center"/>
      <protection locked="0"/>
    </xf>
    <xf numFmtId="14" fontId="13" fillId="0" borderId="4" xfId="0" applyNumberFormat="1" applyFont="1" applyBorder="1" applyAlignment="1" applyProtection="1">
      <alignment vertical="top" readingOrder="1"/>
      <protection locked="0"/>
    </xf>
    <xf numFmtId="0" fontId="13" fillId="0" borderId="4" xfId="0" applyFont="1" applyBorder="1" applyAlignment="1" applyProtection="1">
      <alignment vertical="top" readingOrder="1"/>
      <protection locked="0"/>
    </xf>
    <xf numFmtId="0" fontId="13" fillId="0" borderId="5" xfId="0" applyFont="1" applyBorder="1" applyAlignment="1" applyProtection="1">
      <alignment vertical="top" readingOrder="1"/>
      <protection locked="0"/>
    </xf>
    <xf numFmtId="0" fontId="13" fillId="0" borderId="6" xfId="0" applyFont="1" applyBorder="1" applyAlignment="1" applyProtection="1">
      <alignment vertical="top" readingOrder="1"/>
      <protection locked="0"/>
    </xf>
    <xf numFmtId="0" fontId="0" fillId="0" borderId="0" xfId="0" applyAlignment="1">
      <alignment wrapText="1"/>
    </xf>
    <xf numFmtId="0" fontId="13" fillId="0" borderId="7" xfId="0" applyFont="1" applyBorder="1" applyAlignment="1" applyProtection="1">
      <alignment vertical="top" readingOrder="1"/>
      <protection locked="0"/>
    </xf>
    <xf numFmtId="0" fontId="13" fillId="0" borderId="8" xfId="0" applyFont="1" applyBorder="1" applyAlignment="1" applyProtection="1">
      <alignment vertical="top" readingOrder="1"/>
      <protection locked="0"/>
    </xf>
    <xf numFmtId="0" fontId="13" fillId="0" borderId="9" xfId="0" applyFont="1" applyBorder="1" applyAlignment="1" applyProtection="1">
      <alignment vertical="top" readingOrder="1"/>
      <protection locked="0"/>
    </xf>
    <xf numFmtId="2" fontId="5" fillId="4" borderId="2" xfId="3" applyNumberFormat="1" applyFont="1" applyFill="1" applyBorder="1" applyAlignment="1" applyProtection="1">
      <alignment horizontal="center" vertical="center"/>
      <protection hidden="1"/>
    </xf>
    <xf numFmtId="0" fontId="9" fillId="5" borderId="2" xfId="3" applyFont="1" applyFill="1" applyBorder="1" applyAlignment="1">
      <alignment horizontal="center" vertical="center" wrapText="1"/>
    </xf>
    <xf numFmtId="0" fontId="14" fillId="0" borderId="0" xfId="0" applyFont="1"/>
    <xf numFmtId="2" fontId="5" fillId="6" borderId="2" xfId="3" applyNumberFormat="1" applyFont="1" applyFill="1" applyBorder="1" applyAlignment="1" applyProtection="1">
      <alignment horizontal="center" vertical="center"/>
      <protection hidden="1"/>
    </xf>
    <xf numFmtId="0" fontId="13" fillId="0" borderId="10" xfId="0" applyFont="1" applyBorder="1" applyAlignment="1" applyProtection="1">
      <alignment vertical="top" readingOrder="1"/>
      <protection locked="0"/>
    </xf>
    <xf numFmtId="0" fontId="13" fillId="0" borderId="11" xfId="0" applyFont="1" applyBorder="1" applyAlignment="1" applyProtection="1">
      <alignment vertical="top" readingOrder="1"/>
      <protection locked="0"/>
    </xf>
    <xf numFmtId="0" fontId="13" fillId="0" borderId="0" xfId="0" applyFont="1" applyBorder="1" applyAlignment="1" applyProtection="1">
      <alignment vertical="top" readingOrder="1"/>
      <protection locked="0"/>
    </xf>
    <xf numFmtId="0" fontId="13" fillId="0" borderId="2" xfId="0" applyFont="1" applyBorder="1" applyAlignment="1" applyProtection="1">
      <alignment vertical="top" readingOrder="1"/>
      <protection locked="0"/>
    </xf>
    <xf numFmtId="0" fontId="1" fillId="0" borderId="0" xfId="0" applyFont="1"/>
    <xf numFmtId="2" fontId="0" fillId="0" borderId="0" xfId="0" applyNumberFormat="1"/>
    <xf numFmtId="2" fontId="1" fillId="0" borderId="0" xfId="0" applyNumberFormat="1" applyFont="1"/>
  </cellXfs>
  <cellStyles count="6">
    <cellStyle name="Hyperlink" xfId="1" builtinId="8"/>
    <cellStyle name="Normal" xfId="0" builtinId="0"/>
    <cellStyle name="Normal 18 2 10" xfId="2" xr:uid="{460BC6BB-4E40-4E53-AE35-46207A303F15}"/>
    <cellStyle name="Normal 2 2" xfId="4" xr:uid="{524A2AA2-1D4A-47DA-A736-64B6AC67E9DD}"/>
    <cellStyle name="Normal 3 19 2" xfId="3" xr:uid="{C716CE22-8104-486F-B2D8-31C2C5B4E087}"/>
    <cellStyle name="Normal 3 2" xfId="5" xr:uid="{60F0C210-1918-4EF4-A444-763504765325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FBD1DF-537F-378A-16FB-C35CB95F3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10-Dec-25\Babubarhi\1760613700122_Fraud%20Investigation%20Report%20of%20Babubarhi%20branch%20month%20of%20Sep'25.xlsx" TargetMode="External"/><Relationship Id="rId1" Type="http://schemas.openxmlformats.org/officeDocument/2006/relationships/externalLinkPath" Target="1760613700122_Fraud%20Investigation%20Report%20of%20Babubarhi%20branch%20month%20of%20Sep'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2A308-86A7-44CB-8973-16623290EE8D}">
  <dimension ref="A1:AB42"/>
  <sheetViews>
    <sheetView tabSelected="1" topLeftCell="L21" workbookViewId="0">
      <selection activeCell="U32" sqref="U32"/>
    </sheetView>
  </sheetViews>
  <sheetFormatPr defaultRowHeight="14.5" x14ac:dyDescent="0.35"/>
  <cols>
    <col min="1" max="1" width="12.6328125" customWidth="1"/>
    <col min="2" max="2" width="10.6328125" bestFit="1" customWidth="1"/>
    <col min="3" max="3" width="11.08984375" bestFit="1" customWidth="1"/>
    <col min="4" max="4" width="12.1796875" bestFit="1" customWidth="1"/>
    <col min="5" max="5" width="11.6328125" bestFit="1" customWidth="1"/>
    <col min="6" max="6" width="17.7265625" bestFit="1" customWidth="1"/>
    <col min="7" max="7" width="18.453125" bestFit="1" customWidth="1"/>
    <col min="8" max="8" width="22.7265625" bestFit="1" customWidth="1"/>
    <col min="9" max="9" width="17.81640625" bestFit="1" customWidth="1"/>
    <col min="10" max="10" width="10.26953125" bestFit="1" customWidth="1"/>
    <col min="11" max="11" width="15.1796875" bestFit="1" customWidth="1"/>
    <col min="12" max="12" width="9" bestFit="1" customWidth="1"/>
    <col min="13" max="13" width="9" customWidth="1"/>
    <col min="14" max="14" width="26.90625" hidden="1" customWidth="1"/>
    <col min="15" max="15" width="24.453125" hidden="1" customWidth="1"/>
    <col min="16" max="16" width="25.26953125" hidden="1" customWidth="1"/>
    <col min="17" max="17" width="33.7265625" bestFit="1" customWidth="1"/>
    <col min="18" max="18" width="14.36328125" hidden="1" customWidth="1"/>
    <col min="19" max="19" width="12.6328125" customWidth="1"/>
    <col min="20" max="20" width="15" customWidth="1"/>
    <col min="21" max="21" width="15.08984375" customWidth="1"/>
    <col min="22" max="22" width="15.1796875" bestFit="1" customWidth="1"/>
    <col min="23" max="23" width="15.1796875" customWidth="1"/>
    <col min="24" max="24" width="21.36328125" bestFit="1" customWidth="1"/>
    <col min="25" max="26" width="15.1796875" customWidth="1"/>
    <col min="27" max="27" width="18.36328125" bestFit="1" customWidth="1"/>
    <col min="28" max="28" width="211" bestFit="1" customWidth="1"/>
  </cols>
  <sheetData>
    <row r="1" spans="1:28" ht="18.5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6" x14ac:dyDescent="0.35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28" ht="16" x14ac:dyDescent="0.4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9"/>
      <c r="N3" s="10"/>
      <c r="O3" s="9"/>
      <c r="P3" s="9"/>
      <c r="Q3" s="9"/>
      <c r="R3" s="9"/>
      <c r="S3" s="9"/>
      <c r="T3" s="9"/>
      <c r="U3" s="9"/>
      <c r="V3" s="3" t="s">
        <v>3</v>
      </c>
      <c r="W3" s="3"/>
      <c r="X3" s="3"/>
      <c r="Y3" s="3"/>
      <c r="Z3" s="3"/>
      <c r="AA3" s="3" t="s">
        <v>4</v>
      </c>
      <c r="AB3" s="9"/>
    </row>
    <row r="4" spans="1:28" s="25" customFormat="1" ht="65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30"/>
      <c r="X4" s="30" t="s">
        <v>114</v>
      </c>
      <c r="Y4" s="30" t="s">
        <v>115</v>
      </c>
      <c r="Z4" s="30" t="s">
        <v>116</v>
      </c>
      <c r="AA4" s="5" t="s">
        <v>26</v>
      </c>
      <c r="AB4" s="5" t="s">
        <v>27</v>
      </c>
    </row>
    <row r="5" spans="1:28" x14ac:dyDescent="0.35">
      <c r="A5" s="7">
        <v>1</v>
      </c>
      <c r="B5" s="12" t="s">
        <v>28</v>
      </c>
      <c r="C5" s="13" t="s">
        <v>29</v>
      </c>
      <c r="D5" s="14" t="s">
        <v>30</v>
      </c>
      <c r="E5" s="15">
        <v>45915</v>
      </c>
      <c r="F5" s="8" t="s">
        <v>31</v>
      </c>
      <c r="G5" s="16" t="s">
        <v>32</v>
      </c>
      <c r="H5" s="16" t="s">
        <v>33</v>
      </c>
      <c r="I5" s="17" t="s">
        <v>34</v>
      </c>
      <c r="J5" s="17" t="s">
        <v>35</v>
      </c>
      <c r="K5" s="17" t="s">
        <v>36</v>
      </c>
      <c r="L5" s="17">
        <v>353244104</v>
      </c>
      <c r="M5" s="17"/>
      <c r="N5" s="17" t="s">
        <v>37</v>
      </c>
      <c r="O5" s="18">
        <v>42000</v>
      </c>
      <c r="P5" s="18">
        <v>520</v>
      </c>
      <c r="Q5" s="19" t="s">
        <v>38</v>
      </c>
      <c r="R5" s="15">
        <v>45866</v>
      </c>
      <c r="S5" s="17">
        <v>1560</v>
      </c>
      <c r="T5" s="20">
        <v>0</v>
      </c>
      <c r="U5" s="20">
        <v>0</v>
      </c>
      <c r="V5" s="29">
        <v>1560</v>
      </c>
      <c r="W5" s="29">
        <f>V5</f>
        <v>1560</v>
      </c>
      <c r="X5" s="29" t="s">
        <v>117</v>
      </c>
      <c r="Y5" s="29"/>
      <c r="Z5" s="29"/>
      <c r="AA5" s="8" t="s">
        <v>39</v>
      </c>
      <c r="AB5" s="17" t="s">
        <v>40</v>
      </c>
    </row>
    <row r="6" spans="1:28" x14ac:dyDescent="0.35">
      <c r="A6" s="7">
        <v>2</v>
      </c>
      <c r="B6" s="12" t="s">
        <v>28</v>
      </c>
      <c r="C6" s="13" t="s">
        <v>29</v>
      </c>
      <c r="D6" s="14" t="str">
        <f>IF(J6&lt;&gt;"",$D$5,"")</f>
        <v>FN25-26-01643</v>
      </c>
      <c r="E6" s="15">
        <v>45912</v>
      </c>
      <c r="F6" s="8" t="str">
        <f>IF(J6&lt;&gt;"",$F$5,"")</f>
        <v>Raushan Kumar Thakur</v>
      </c>
      <c r="G6" s="16" t="str">
        <f>IF(J6&lt;&gt;"",$G$5,"")</f>
        <v>SF0088228</v>
      </c>
      <c r="H6" s="16" t="str">
        <f>IF(J6&lt;&gt;"",$H$5,"")</f>
        <v>Branch manager</v>
      </c>
      <c r="I6" s="17" t="s">
        <v>41</v>
      </c>
      <c r="J6" s="17" t="s">
        <v>42</v>
      </c>
      <c r="K6" s="17" t="s">
        <v>43</v>
      </c>
      <c r="L6" s="17">
        <v>353413289</v>
      </c>
      <c r="M6" s="17"/>
      <c r="N6" s="17" t="s">
        <v>44</v>
      </c>
      <c r="O6" s="18">
        <v>42000</v>
      </c>
      <c r="P6" s="18">
        <v>520</v>
      </c>
      <c r="Q6" s="19" t="s">
        <v>38</v>
      </c>
      <c r="R6" s="15">
        <v>45826</v>
      </c>
      <c r="S6" s="17">
        <v>1700</v>
      </c>
      <c r="T6" s="20">
        <v>0</v>
      </c>
      <c r="U6" s="20">
        <v>0</v>
      </c>
      <c r="V6" s="29">
        <v>1700</v>
      </c>
      <c r="W6" s="29">
        <f t="shared" ref="W6:W9" si="0">V6</f>
        <v>1700</v>
      </c>
      <c r="X6" s="32" t="s">
        <v>118</v>
      </c>
      <c r="Y6" s="29"/>
      <c r="Z6" s="29"/>
      <c r="AA6" s="8" t="s">
        <v>45</v>
      </c>
      <c r="AB6" s="17" t="s">
        <v>46</v>
      </c>
    </row>
    <row r="7" spans="1:28" x14ac:dyDescent="0.35">
      <c r="A7" s="7">
        <v>3</v>
      </c>
      <c r="B7" s="12" t="s">
        <v>28</v>
      </c>
      <c r="C7" s="13" t="s">
        <v>29</v>
      </c>
      <c r="D7" s="14" t="str">
        <f t="shared" ref="D7:D28" si="1">IF(J7&lt;&gt;"",$D$5,"")</f>
        <v>FN25-26-01643</v>
      </c>
      <c r="E7" s="15">
        <v>45916</v>
      </c>
      <c r="F7" s="8" t="str">
        <f t="shared" ref="F7:F28" si="2">IF(J7&lt;&gt;"",$F$5,"")</f>
        <v>Raushan Kumar Thakur</v>
      </c>
      <c r="G7" s="16" t="str">
        <f t="shared" ref="G7:G28" si="3">IF(J7&lt;&gt;"",$G$5,"")</f>
        <v>SF0088228</v>
      </c>
      <c r="H7" s="16" t="str">
        <f t="shared" ref="H7:H28" si="4">IF(J7&lt;&gt;"",$H$5,"")</f>
        <v>Branch manager</v>
      </c>
      <c r="I7" s="17" t="s">
        <v>47</v>
      </c>
      <c r="J7" s="17" t="s">
        <v>48</v>
      </c>
      <c r="K7" s="17" t="s">
        <v>49</v>
      </c>
      <c r="L7" s="17">
        <v>353806162</v>
      </c>
      <c r="M7" s="17"/>
      <c r="N7" s="17" t="s">
        <v>50</v>
      </c>
      <c r="O7" s="18">
        <v>42000</v>
      </c>
      <c r="P7" s="18">
        <v>520</v>
      </c>
      <c r="Q7" s="19" t="s">
        <v>51</v>
      </c>
      <c r="R7" s="15">
        <v>45783</v>
      </c>
      <c r="S7" s="17">
        <v>6002</v>
      </c>
      <c r="T7" s="20">
        <v>0</v>
      </c>
      <c r="U7" s="20">
        <v>0</v>
      </c>
      <c r="V7" s="29">
        <v>6002</v>
      </c>
      <c r="W7" s="29">
        <f t="shared" si="0"/>
        <v>6002</v>
      </c>
      <c r="X7" s="32" t="s">
        <v>118</v>
      </c>
      <c r="Y7" s="29"/>
      <c r="Z7" s="29"/>
      <c r="AA7" s="8" t="s">
        <v>39</v>
      </c>
      <c r="AB7" s="17" t="s">
        <v>52</v>
      </c>
    </row>
    <row r="8" spans="1:28" x14ac:dyDescent="0.35">
      <c r="A8" s="7">
        <v>4</v>
      </c>
      <c r="B8" s="12" t="s">
        <v>28</v>
      </c>
      <c r="C8" s="13" t="s">
        <v>29</v>
      </c>
      <c r="D8" s="14" t="str">
        <f t="shared" si="1"/>
        <v>FN25-26-01643</v>
      </c>
      <c r="E8" s="15">
        <v>45912</v>
      </c>
      <c r="F8" s="8" t="str">
        <f t="shared" si="2"/>
        <v>Raushan Kumar Thakur</v>
      </c>
      <c r="G8" s="16" t="str">
        <f t="shared" si="3"/>
        <v>SF0088228</v>
      </c>
      <c r="H8" s="16" t="str">
        <f t="shared" si="4"/>
        <v>Branch manager</v>
      </c>
      <c r="I8" s="17" t="s">
        <v>53</v>
      </c>
      <c r="J8" s="17" t="s">
        <v>54</v>
      </c>
      <c r="K8" s="17" t="s">
        <v>55</v>
      </c>
      <c r="L8" s="17">
        <v>354158028</v>
      </c>
      <c r="M8" s="17"/>
      <c r="N8" s="17" t="s">
        <v>56</v>
      </c>
      <c r="O8" s="18">
        <v>42000</v>
      </c>
      <c r="P8" s="18">
        <v>670</v>
      </c>
      <c r="Q8" s="19" t="s">
        <v>51</v>
      </c>
      <c r="R8" s="15">
        <v>45841</v>
      </c>
      <c r="S8" s="17">
        <v>15849</v>
      </c>
      <c r="T8" s="20">
        <v>0</v>
      </c>
      <c r="U8" s="20">
        <v>0</v>
      </c>
      <c r="V8" s="29">
        <v>15849</v>
      </c>
      <c r="W8" s="29">
        <f t="shared" si="0"/>
        <v>15849</v>
      </c>
      <c r="X8" s="29" t="s">
        <v>120</v>
      </c>
      <c r="Y8" s="29">
        <v>15849</v>
      </c>
      <c r="Z8" s="29">
        <f>W8-Y8</f>
        <v>0</v>
      </c>
      <c r="AA8" s="8" t="s">
        <v>57</v>
      </c>
      <c r="AB8" s="17" t="s">
        <v>58</v>
      </c>
    </row>
    <row r="9" spans="1:28" x14ac:dyDescent="0.35">
      <c r="A9" s="7">
        <v>5</v>
      </c>
      <c r="B9" s="12" t="s">
        <v>28</v>
      </c>
      <c r="C9" s="13" t="s">
        <v>29</v>
      </c>
      <c r="D9" s="14" t="str">
        <f t="shared" si="1"/>
        <v>FN25-26-01643</v>
      </c>
      <c r="E9" s="21">
        <v>45916</v>
      </c>
      <c r="F9" s="8" t="str">
        <f t="shared" si="2"/>
        <v>Raushan Kumar Thakur</v>
      </c>
      <c r="G9" s="16" t="str">
        <f t="shared" si="3"/>
        <v>SF0088228</v>
      </c>
      <c r="H9" s="16" t="str">
        <f t="shared" si="4"/>
        <v>Branch manager</v>
      </c>
      <c r="I9" s="17" t="s">
        <v>59</v>
      </c>
      <c r="J9" s="17" t="s">
        <v>60</v>
      </c>
      <c r="K9" s="22" t="s">
        <v>61</v>
      </c>
      <c r="L9" s="22">
        <v>354353831</v>
      </c>
      <c r="M9" s="26"/>
      <c r="N9" s="17" t="s">
        <v>62</v>
      </c>
      <c r="O9" s="18">
        <v>42000</v>
      </c>
      <c r="P9" s="18">
        <v>520</v>
      </c>
      <c r="Q9" s="19" t="s">
        <v>38</v>
      </c>
      <c r="R9" s="15">
        <v>45872</v>
      </c>
      <c r="S9" s="17">
        <v>2600</v>
      </c>
      <c r="T9" s="20">
        <v>0</v>
      </c>
      <c r="U9" s="20">
        <v>0</v>
      </c>
      <c r="V9" s="29">
        <v>2600</v>
      </c>
      <c r="W9" s="29">
        <f t="shared" si="0"/>
        <v>2600</v>
      </c>
      <c r="X9" s="29" t="s">
        <v>117</v>
      </c>
      <c r="Y9" s="29"/>
      <c r="Z9" s="29"/>
      <c r="AA9" s="8" t="s">
        <v>45</v>
      </c>
      <c r="AB9" s="17" t="s">
        <v>63</v>
      </c>
    </row>
    <row r="10" spans="1:28" x14ac:dyDescent="0.35">
      <c r="A10" s="7">
        <v>6</v>
      </c>
      <c r="B10" s="12" t="s">
        <v>28</v>
      </c>
      <c r="C10" s="13" t="s">
        <v>29</v>
      </c>
      <c r="D10" s="14" t="str">
        <f t="shared" si="1"/>
        <v>FN25-26-01643</v>
      </c>
      <c r="E10" s="15">
        <v>45916</v>
      </c>
      <c r="F10" s="8" t="str">
        <f t="shared" si="2"/>
        <v>Raushan Kumar Thakur</v>
      </c>
      <c r="G10" s="16" t="str">
        <f t="shared" si="3"/>
        <v>SF0088228</v>
      </c>
      <c r="H10" s="16" t="str">
        <f t="shared" si="4"/>
        <v>Branch manager</v>
      </c>
      <c r="I10" s="17" t="s">
        <v>64</v>
      </c>
      <c r="J10" s="17" t="s">
        <v>65</v>
      </c>
      <c r="K10" s="17" t="s">
        <v>66</v>
      </c>
      <c r="L10" s="17">
        <v>354606705</v>
      </c>
      <c r="M10" s="17"/>
      <c r="N10" s="17" t="s">
        <v>67</v>
      </c>
      <c r="O10" s="18">
        <v>42000</v>
      </c>
      <c r="P10" s="18">
        <v>520</v>
      </c>
      <c r="Q10" s="19" t="s">
        <v>38</v>
      </c>
      <c r="R10" s="15">
        <v>45757</v>
      </c>
      <c r="S10" s="17">
        <v>2080</v>
      </c>
      <c r="T10" s="20">
        <v>0</v>
      </c>
      <c r="U10" s="20">
        <v>0</v>
      </c>
      <c r="V10" s="29">
        <v>2080</v>
      </c>
      <c r="W10" s="29">
        <f>SUM(V10:V11)</f>
        <v>2600</v>
      </c>
      <c r="X10" s="29" t="s">
        <v>117</v>
      </c>
      <c r="Y10" s="29"/>
      <c r="Z10" s="29"/>
      <c r="AA10" s="8" t="s">
        <v>39</v>
      </c>
      <c r="AB10" s="17" t="s">
        <v>68</v>
      </c>
    </row>
    <row r="11" spans="1:28" x14ac:dyDescent="0.35">
      <c r="A11" s="7">
        <v>7</v>
      </c>
      <c r="B11" s="12" t="s">
        <v>28</v>
      </c>
      <c r="C11" s="13" t="s">
        <v>29</v>
      </c>
      <c r="D11" s="14" t="str">
        <f t="shared" si="1"/>
        <v>FN25-26-01643</v>
      </c>
      <c r="E11" s="15">
        <v>45916</v>
      </c>
      <c r="F11" s="8" t="str">
        <f t="shared" si="2"/>
        <v>Raushan Kumar Thakur</v>
      </c>
      <c r="G11" s="16" t="str">
        <f t="shared" si="3"/>
        <v>SF0088228</v>
      </c>
      <c r="H11" s="16" t="str">
        <f t="shared" si="4"/>
        <v>Branch manager</v>
      </c>
      <c r="I11" s="17" t="s">
        <v>64</v>
      </c>
      <c r="J11" s="17" t="s">
        <v>65</v>
      </c>
      <c r="K11" s="17" t="s">
        <v>66</v>
      </c>
      <c r="L11" s="17">
        <v>354606705</v>
      </c>
      <c r="M11" s="17"/>
      <c r="N11" s="17" t="s">
        <v>67</v>
      </c>
      <c r="O11" s="18">
        <v>42000</v>
      </c>
      <c r="P11" s="18">
        <v>520</v>
      </c>
      <c r="Q11" s="19" t="s">
        <v>38</v>
      </c>
      <c r="R11" s="15">
        <v>45843</v>
      </c>
      <c r="S11" s="17">
        <v>520</v>
      </c>
      <c r="T11" s="20">
        <v>0</v>
      </c>
      <c r="U11" s="20">
        <v>0</v>
      </c>
      <c r="V11" s="29">
        <v>520</v>
      </c>
      <c r="W11" s="29">
        <v>0</v>
      </c>
      <c r="X11" s="29">
        <v>0</v>
      </c>
      <c r="Y11" s="29"/>
      <c r="Z11" s="29"/>
      <c r="AA11" s="8" t="s">
        <v>39</v>
      </c>
      <c r="AB11" s="17" t="s">
        <v>69</v>
      </c>
    </row>
    <row r="12" spans="1:28" x14ac:dyDescent="0.35">
      <c r="A12" s="7">
        <v>8</v>
      </c>
      <c r="B12" s="12" t="s">
        <v>28</v>
      </c>
      <c r="C12" s="13" t="s">
        <v>29</v>
      </c>
      <c r="D12" s="14" t="str">
        <f t="shared" si="1"/>
        <v>FN25-26-01643</v>
      </c>
      <c r="E12" s="15">
        <v>45912</v>
      </c>
      <c r="F12" s="8" t="str">
        <f t="shared" si="2"/>
        <v>Raushan Kumar Thakur</v>
      </c>
      <c r="G12" s="16" t="str">
        <f t="shared" si="3"/>
        <v>SF0088228</v>
      </c>
      <c r="H12" s="16" t="str">
        <f t="shared" si="4"/>
        <v>Branch manager</v>
      </c>
      <c r="I12" s="17" t="s">
        <v>70</v>
      </c>
      <c r="J12" s="17" t="s">
        <v>71</v>
      </c>
      <c r="K12" s="17" t="s">
        <v>72</v>
      </c>
      <c r="L12" s="17">
        <v>354661202</v>
      </c>
      <c r="M12" s="31">
        <v>359814909</v>
      </c>
      <c r="N12" s="17" t="s">
        <v>73</v>
      </c>
      <c r="O12" s="18">
        <v>39000</v>
      </c>
      <c r="P12" s="18">
        <v>480</v>
      </c>
      <c r="Q12" s="19" t="s">
        <v>51</v>
      </c>
      <c r="R12" s="15">
        <v>45835</v>
      </c>
      <c r="S12" s="17">
        <v>9103</v>
      </c>
      <c r="T12" s="20">
        <v>0</v>
      </c>
      <c r="U12" s="20">
        <v>0</v>
      </c>
      <c r="V12" s="29">
        <v>9103</v>
      </c>
      <c r="W12" s="29">
        <f>V12</f>
        <v>9103</v>
      </c>
      <c r="X12" s="32" t="s">
        <v>119</v>
      </c>
      <c r="Y12" s="29"/>
      <c r="Z12" s="29"/>
      <c r="AA12" s="8" t="s">
        <v>39</v>
      </c>
      <c r="AB12" s="17" t="s">
        <v>74</v>
      </c>
    </row>
    <row r="13" spans="1:28" x14ac:dyDescent="0.35">
      <c r="A13" s="7">
        <v>9</v>
      </c>
      <c r="B13" s="12" t="s">
        <v>28</v>
      </c>
      <c r="C13" s="13" t="s">
        <v>29</v>
      </c>
      <c r="D13" s="14" t="str">
        <f t="shared" si="1"/>
        <v>FN25-26-01643</v>
      </c>
      <c r="E13" s="15">
        <v>45915</v>
      </c>
      <c r="F13" s="8" t="str">
        <f t="shared" si="2"/>
        <v>Raushan Kumar Thakur</v>
      </c>
      <c r="G13" s="16" t="str">
        <f t="shared" si="3"/>
        <v>SF0088228</v>
      </c>
      <c r="H13" s="16" t="str">
        <f t="shared" si="4"/>
        <v>Branch manager</v>
      </c>
      <c r="I13" s="17" t="s">
        <v>75</v>
      </c>
      <c r="J13" s="17" t="s">
        <v>76</v>
      </c>
      <c r="K13" s="17" t="s">
        <v>77</v>
      </c>
      <c r="L13" s="17">
        <v>354717326</v>
      </c>
      <c r="M13" s="17"/>
      <c r="N13" s="17" t="s">
        <v>78</v>
      </c>
      <c r="O13" s="18">
        <v>29000</v>
      </c>
      <c r="P13" s="18">
        <v>460</v>
      </c>
      <c r="Q13" s="19" t="s">
        <v>38</v>
      </c>
      <c r="R13" s="15">
        <v>45599</v>
      </c>
      <c r="S13" s="17">
        <v>1860</v>
      </c>
      <c r="T13" s="20">
        <v>0</v>
      </c>
      <c r="U13" s="20">
        <v>0</v>
      </c>
      <c r="V13" s="29">
        <v>1860</v>
      </c>
      <c r="W13" s="29">
        <f>V13</f>
        <v>1860</v>
      </c>
      <c r="X13" s="29" t="s">
        <v>117</v>
      </c>
      <c r="Y13" s="29"/>
      <c r="Z13" s="29"/>
      <c r="AA13" s="8" t="s">
        <v>39</v>
      </c>
      <c r="AB13" s="17" t="s">
        <v>79</v>
      </c>
    </row>
    <row r="14" spans="1:28" x14ac:dyDescent="0.35">
      <c r="A14" s="7">
        <v>10</v>
      </c>
      <c r="B14" s="12" t="s">
        <v>28</v>
      </c>
      <c r="C14" s="13" t="s">
        <v>29</v>
      </c>
      <c r="D14" s="14" t="str">
        <f t="shared" si="1"/>
        <v>FN25-26-01643</v>
      </c>
      <c r="E14" s="15">
        <v>45916</v>
      </c>
      <c r="F14" s="8" t="str">
        <f t="shared" si="2"/>
        <v>Raushan Kumar Thakur</v>
      </c>
      <c r="G14" s="16" t="str">
        <f t="shared" si="3"/>
        <v>SF0088228</v>
      </c>
      <c r="H14" s="16" t="str">
        <f t="shared" si="4"/>
        <v>Branch manager</v>
      </c>
      <c r="I14" s="17" t="s">
        <v>64</v>
      </c>
      <c r="J14" s="17" t="s">
        <v>80</v>
      </c>
      <c r="K14" s="17" t="s">
        <v>81</v>
      </c>
      <c r="L14" s="17">
        <v>354820333</v>
      </c>
      <c r="M14" s="17"/>
      <c r="N14" s="17" t="s">
        <v>82</v>
      </c>
      <c r="O14" s="18">
        <v>42000</v>
      </c>
      <c r="P14" s="18">
        <v>520</v>
      </c>
      <c r="Q14" s="19" t="s">
        <v>38</v>
      </c>
      <c r="R14" s="15">
        <v>45833</v>
      </c>
      <c r="S14" s="17">
        <v>2080</v>
      </c>
      <c r="T14" s="20">
        <v>0</v>
      </c>
      <c r="U14" s="20">
        <v>0</v>
      </c>
      <c r="V14" s="29">
        <v>2080</v>
      </c>
      <c r="W14" s="29">
        <f>SUM(V14:V15)</f>
        <v>4160</v>
      </c>
      <c r="X14" s="29" t="s">
        <v>117</v>
      </c>
      <c r="Y14" s="29"/>
      <c r="Z14" s="29"/>
      <c r="AA14" s="8" t="s">
        <v>45</v>
      </c>
      <c r="AB14" s="17" t="s">
        <v>83</v>
      </c>
    </row>
    <row r="15" spans="1:28" x14ac:dyDescent="0.35">
      <c r="A15" s="7">
        <v>11</v>
      </c>
      <c r="B15" s="12" t="s">
        <v>28</v>
      </c>
      <c r="C15" s="13" t="s">
        <v>29</v>
      </c>
      <c r="D15" s="14" t="str">
        <f t="shared" si="1"/>
        <v>FN25-26-01643</v>
      </c>
      <c r="E15" s="15">
        <v>45916</v>
      </c>
      <c r="F15" s="8" t="str">
        <f t="shared" si="2"/>
        <v>Raushan Kumar Thakur</v>
      </c>
      <c r="G15" s="16" t="str">
        <f t="shared" si="3"/>
        <v>SF0088228</v>
      </c>
      <c r="H15" s="16" t="str">
        <f t="shared" si="4"/>
        <v>Branch manager</v>
      </c>
      <c r="I15" s="17" t="s">
        <v>64</v>
      </c>
      <c r="J15" s="17" t="s">
        <v>80</v>
      </c>
      <c r="K15" s="17" t="s">
        <v>81</v>
      </c>
      <c r="L15" s="17">
        <v>354820333</v>
      </c>
      <c r="M15" s="17"/>
      <c r="N15" s="17" t="s">
        <v>82</v>
      </c>
      <c r="O15" s="18">
        <v>42000</v>
      </c>
      <c r="P15" s="18">
        <v>520</v>
      </c>
      <c r="Q15" s="19" t="s">
        <v>38</v>
      </c>
      <c r="R15" s="15">
        <v>45867</v>
      </c>
      <c r="S15" s="17">
        <v>2080</v>
      </c>
      <c r="T15" s="20">
        <v>0</v>
      </c>
      <c r="U15" s="20">
        <v>0</v>
      </c>
      <c r="V15" s="29">
        <v>2080</v>
      </c>
      <c r="W15" s="29">
        <v>0</v>
      </c>
      <c r="X15" s="29">
        <v>0</v>
      </c>
      <c r="Y15" s="29"/>
      <c r="Z15" s="29"/>
      <c r="AA15" s="8" t="s">
        <v>45</v>
      </c>
      <c r="AB15" s="17" t="s">
        <v>84</v>
      </c>
    </row>
    <row r="16" spans="1:28" x14ac:dyDescent="0.35">
      <c r="A16" s="7">
        <v>12</v>
      </c>
      <c r="B16" s="12" t="s">
        <v>28</v>
      </c>
      <c r="C16" s="13" t="s">
        <v>29</v>
      </c>
      <c r="D16" s="14" t="str">
        <f t="shared" si="1"/>
        <v>FN25-26-01643</v>
      </c>
      <c r="E16" s="15">
        <v>45916</v>
      </c>
      <c r="F16" s="8" t="str">
        <f t="shared" si="2"/>
        <v>Raushan Kumar Thakur</v>
      </c>
      <c r="G16" s="16" t="str">
        <f t="shared" si="3"/>
        <v>SF0088228</v>
      </c>
      <c r="H16" s="16" t="str">
        <f t="shared" si="4"/>
        <v>Branch manager</v>
      </c>
      <c r="I16" s="17" t="s">
        <v>64</v>
      </c>
      <c r="J16" s="17" t="s">
        <v>85</v>
      </c>
      <c r="K16" s="17" t="s">
        <v>86</v>
      </c>
      <c r="L16" s="17">
        <v>354820373</v>
      </c>
      <c r="M16" s="17"/>
      <c r="N16" s="17" t="s">
        <v>82</v>
      </c>
      <c r="O16" s="18">
        <v>42000</v>
      </c>
      <c r="P16" s="18">
        <v>520</v>
      </c>
      <c r="Q16" s="19" t="s">
        <v>38</v>
      </c>
      <c r="R16" s="15">
        <v>45833</v>
      </c>
      <c r="S16" s="17">
        <v>2080</v>
      </c>
      <c r="T16" s="20">
        <v>0</v>
      </c>
      <c r="U16" s="20">
        <v>0</v>
      </c>
      <c r="V16" s="29">
        <v>2080</v>
      </c>
      <c r="W16" s="29">
        <f>SUM(V16:V17)</f>
        <v>4160</v>
      </c>
      <c r="X16" s="29" t="s">
        <v>117</v>
      </c>
      <c r="Y16" s="29"/>
      <c r="Z16" s="29"/>
      <c r="AA16" s="8" t="s">
        <v>45</v>
      </c>
      <c r="AB16" s="17" t="s">
        <v>83</v>
      </c>
    </row>
    <row r="17" spans="1:28" x14ac:dyDescent="0.35">
      <c r="A17" s="7">
        <v>13</v>
      </c>
      <c r="B17" s="12" t="s">
        <v>28</v>
      </c>
      <c r="C17" s="13" t="s">
        <v>29</v>
      </c>
      <c r="D17" s="14" t="str">
        <f t="shared" si="1"/>
        <v>FN25-26-01643</v>
      </c>
      <c r="E17" s="15">
        <v>45916</v>
      </c>
      <c r="F17" s="8" t="str">
        <f t="shared" si="2"/>
        <v>Raushan Kumar Thakur</v>
      </c>
      <c r="G17" s="16" t="str">
        <f t="shared" si="3"/>
        <v>SF0088228</v>
      </c>
      <c r="H17" s="16" t="str">
        <f t="shared" si="4"/>
        <v>Branch manager</v>
      </c>
      <c r="I17" s="17" t="s">
        <v>64</v>
      </c>
      <c r="J17" s="17" t="s">
        <v>85</v>
      </c>
      <c r="K17" s="17" t="s">
        <v>86</v>
      </c>
      <c r="L17" s="17">
        <v>354820373</v>
      </c>
      <c r="M17" s="17"/>
      <c r="N17" s="17" t="s">
        <v>82</v>
      </c>
      <c r="O17" s="18">
        <v>42000</v>
      </c>
      <c r="P17" s="18">
        <v>520</v>
      </c>
      <c r="Q17" s="19" t="s">
        <v>38</v>
      </c>
      <c r="R17" s="15">
        <v>45867</v>
      </c>
      <c r="S17" s="17">
        <v>2080</v>
      </c>
      <c r="T17" s="20">
        <v>0</v>
      </c>
      <c r="U17" s="20">
        <v>0</v>
      </c>
      <c r="V17" s="29">
        <v>2080</v>
      </c>
      <c r="W17" s="29">
        <v>0</v>
      </c>
      <c r="X17" s="29">
        <v>0</v>
      </c>
      <c r="Y17" s="29"/>
      <c r="Z17" s="29"/>
      <c r="AA17" s="8" t="s">
        <v>45</v>
      </c>
      <c r="AB17" s="17" t="s">
        <v>84</v>
      </c>
    </row>
    <row r="18" spans="1:28" x14ac:dyDescent="0.35">
      <c r="A18" s="7">
        <v>14</v>
      </c>
      <c r="B18" s="12" t="s">
        <v>28</v>
      </c>
      <c r="C18" s="13" t="s">
        <v>29</v>
      </c>
      <c r="D18" s="14" t="str">
        <f t="shared" si="1"/>
        <v>FN25-26-01643</v>
      </c>
      <c r="E18" s="15">
        <v>45916</v>
      </c>
      <c r="F18" s="8" t="str">
        <f t="shared" si="2"/>
        <v>Raushan Kumar Thakur</v>
      </c>
      <c r="G18" s="16" t="str">
        <f t="shared" si="3"/>
        <v>SF0088228</v>
      </c>
      <c r="H18" s="16" t="str">
        <f t="shared" si="4"/>
        <v>Branch manager</v>
      </c>
      <c r="I18" s="17" t="s">
        <v>87</v>
      </c>
      <c r="J18" s="17" t="s">
        <v>88</v>
      </c>
      <c r="K18" s="17" t="s">
        <v>89</v>
      </c>
      <c r="L18" s="17">
        <v>355526688</v>
      </c>
      <c r="M18" s="34"/>
      <c r="N18" s="17" t="s">
        <v>90</v>
      </c>
      <c r="O18" s="18">
        <v>42000</v>
      </c>
      <c r="P18" s="18">
        <v>520</v>
      </c>
      <c r="Q18" s="19" t="s">
        <v>51</v>
      </c>
      <c r="R18" s="15">
        <v>45834</v>
      </c>
      <c r="S18" s="17">
        <v>12683</v>
      </c>
      <c r="T18" s="20">
        <v>0</v>
      </c>
      <c r="U18" s="20">
        <v>0</v>
      </c>
      <c r="V18" s="29">
        <v>12683</v>
      </c>
      <c r="W18" s="29">
        <f>V18</f>
        <v>12683</v>
      </c>
      <c r="X18" s="32" t="s">
        <v>118</v>
      </c>
      <c r="Y18" s="29"/>
      <c r="Z18" s="29"/>
      <c r="AA18" s="8" t="s">
        <v>57</v>
      </c>
      <c r="AB18" s="17" t="s">
        <v>91</v>
      </c>
    </row>
    <row r="19" spans="1:28" x14ac:dyDescent="0.35">
      <c r="A19" s="7">
        <v>15</v>
      </c>
      <c r="B19" s="12" t="s">
        <v>28</v>
      </c>
      <c r="C19" s="13" t="s">
        <v>29</v>
      </c>
      <c r="D19" s="14" t="str">
        <f t="shared" si="1"/>
        <v>FN25-26-01643</v>
      </c>
      <c r="E19" s="21">
        <v>45916</v>
      </c>
      <c r="F19" s="8" t="str">
        <f t="shared" si="2"/>
        <v>Raushan Kumar Thakur</v>
      </c>
      <c r="G19" s="16" t="str">
        <f t="shared" si="3"/>
        <v>SF0088228</v>
      </c>
      <c r="H19" s="16" t="str">
        <f t="shared" si="4"/>
        <v>Branch manager</v>
      </c>
      <c r="I19" s="17" t="s">
        <v>92</v>
      </c>
      <c r="J19" s="17" t="s">
        <v>93</v>
      </c>
      <c r="K19" s="23" t="s">
        <v>94</v>
      </c>
      <c r="L19" s="23">
        <v>355587252</v>
      </c>
      <c r="M19" s="36"/>
      <c r="N19" s="33" t="s">
        <v>95</v>
      </c>
      <c r="O19" s="18">
        <v>45000</v>
      </c>
      <c r="P19" s="18">
        <v>560</v>
      </c>
      <c r="Q19" s="19" t="s">
        <v>96</v>
      </c>
      <c r="R19" s="15">
        <v>45603</v>
      </c>
      <c r="S19" s="17">
        <v>560</v>
      </c>
      <c r="T19" s="20">
        <v>0</v>
      </c>
      <c r="U19" s="20">
        <v>0</v>
      </c>
      <c r="V19" s="29">
        <v>560</v>
      </c>
      <c r="W19" s="29">
        <f>SUM(V19:V22)</f>
        <v>2240</v>
      </c>
      <c r="X19" s="29" t="s">
        <v>117</v>
      </c>
      <c r="Y19" s="29"/>
      <c r="Z19" s="29"/>
      <c r="AA19" s="8" t="s">
        <v>39</v>
      </c>
      <c r="AB19" s="17" t="s">
        <v>97</v>
      </c>
    </row>
    <row r="20" spans="1:28" x14ac:dyDescent="0.35">
      <c r="A20" s="7">
        <v>16</v>
      </c>
      <c r="B20" s="12" t="s">
        <v>28</v>
      </c>
      <c r="C20" s="13" t="s">
        <v>29</v>
      </c>
      <c r="D20" s="14" t="str">
        <f t="shared" si="1"/>
        <v>FN25-26-01643</v>
      </c>
      <c r="E20" s="21">
        <v>45916</v>
      </c>
      <c r="F20" s="8" t="str">
        <f t="shared" si="2"/>
        <v>Raushan Kumar Thakur</v>
      </c>
      <c r="G20" s="16" t="str">
        <f t="shared" si="3"/>
        <v>SF0088228</v>
      </c>
      <c r="H20" s="16" t="str">
        <f t="shared" si="4"/>
        <v>Branch manager</v>
      </c>
      <c r="I20" s="17" t="s">
        <v>92</v>
      </c>
      <c r="J20" s="17" t="s">
        <v>93</v>
      </c>
      <c r="K20" s="23" t="s">
        <v>94</v>
      </c>
      <c r="L20" s="23">
        <v>355587252</v>
      </c>
      <c r="M20" s="35"/>
      <c r="N20" s="17" t="s">
        <v>95</v>
      </c>
      <c r="O20" s="18">
        <v>45000</v>
      </c>
      <c r="P20" s="18">
        <v>560</v>
      </c>
      <c r="Q20" s="19" t="s">
        <v>96</v>
      </c>
      <c r="R20" s="15">
        <v>45638</v>
      </c>
      <c r="S20" s="17">
        <v>560</v>
      </c>
      <c r="T20" s="20">
        <v>0</v>
      </c>
      <c r="U20" s="20">
        <v>0</v>
      </c>
      <c r="V20" s="29">
        <v>560</v>
      </c>
      <c r="W20" s="29">
        <v>0</v>
      </c>
      <c r="X20" s="29">
        <v>0</v>
      </c>
      <c r="Y20" s="29"/>
      <c r="Z20" s="29"/>
      <c r="AA20" s="8" t="s">
        <v>39</v>
      </c>
      <c r="AB20" s="17" t="s">
        <v>98</v>
      </c>
    </row>
    <row r="21" spans="1:28" x14ac:dyDescent="0.35">
      <c r="A21" s="7">
        <v>17</v>
      </c>
      <c r="B21" s="12" t="s">
        <v>28</v>
      </c>
      <c r="C21" s="13" t="s">
        <v>29</v>
      </c>
      <c r="D21" s="14" t="str">
        <f t="shared" si="1"/>
        <v>FN25-26-01643</v>
      </c>
      <c r="E21" s="21">
        <v>45916</v>
      </c>
      <c r="F21" s="8" t="str">
        <f t="shared" si="2"/>
        <v>Raushan Kumar Thakur</v>
      </c>
      <c r="G21" s="16" t="str">
        <f t="shared" si="3"/>
        <v>SF0088228</v>
      </c>
      <c r="H21" s="16" t="str">
        <f t="shared" si="4"/>
        <v>Branch manager</v>
      </c>
      <c r="I21" s="17" t="s">
        <v>92</v>
      </c>
      <c r="J21" s="17" t="s">
        <v>93</v>
      </c>
      <c r="K21" s="23" t="s">
        <v>94</v>
      </c>
      <c r="L21" s="23">
        <v>355587252</v>
      </c>
      <c r="M21" s="27"/>
      <c r="N21" s="17" t="s">
        <v>95</v>
      </c>
      <c r="O21" s="18">
        <v>45000</v>
      </c>
      <c r="P21" s="18">
        <v>560</v>
      </c>
      <c r="Q21" s="19" t="s">
        <v>96</v>
      </c>
      <c r="R21" s="15">
        <v>45659</v>
      </c>
      <c r="S21" s="17">
        <v>560</v>
      </c>
      <c r="T21" s="20">
        <v>0</v>
      </c>
      <c r="U21" s="20">
        <v>0</v>
      </c>
      <c r="V21" s="29">
        <v>560</v>
      </c>
      <c r="W21" s="29">
        <v>0</v>
      </c>
      <c r="X21" s="29">
        <v>0</v>
      </c>
      <c r="Y21" s="29"/>
      <c r="Z21" s="29"/>
      <c r="AA21" s="8" t="s">
        <v>39</v>
      </c>
      <c r="AB21" s="17" t="s">
        <v>99</v>
      </c>
    </row>
    <row r="22" spans="1:28" x14ac:dyDescent="0.35">
      <c r="A22" s="7">
        <v>18</v>
      </c>
      <c r="B22" s="12" t="s">
        <v>28</v>
      </c>
      <c r="C22" s="13" t="s">
        <v>29</v>
      </c>
      <c r="D22" s="14" t="str">
        <f t="shared" si="1"/>
        <v>FN25-26-01643</v>
      </c>
      <c r="E22" s="21">
        <v>45916</v>
      </c>
      <c r="F22" s="8" t="str">
        <f t="shared" si="2"/>
        <v>Raushan Kumar Thakur</v>
      </c>
      <c r="G22" s="16" t="str">
        <f t="shared" si="3"/>
        <v>SF0088228</v>
      </c>
      <c r="H22" s="16" t="str">
        <f t="shared" si="4"/>
        <v>Branch manager</v>
      </c>
      <c r="I22" s="17" t="s">
        <v>92</v>
      </c>
      <c r="J22" s="17" t="s">
        <v>93</v>
      </c>
      <c r="K22" s="23" t="s">
        <v>94</v>
      </c>
      <c r="L22" s="23">
        <v>355587252</v>
      </c>
      <c r="M22" s="27"/>
      <c r="N22" s="17" t="s">
        <v>95</v>
      </c>
      <c r="O22" s="18">
        <v>45000</v>
      </c>
      <c r="P22" s="18">
        <v>560</v>
      </c>
      <c r="Q22" s="19" t="s">
        <v>96</v>
      </c>
      <c r="R22" s="15">
        <v>45666</v>
      </c>
      <c r="S22" s="17">
        <v>560</v>
      </c>
      <c r="T22" s="20">
        <v>0</v>
      </c>
      <c r="U22" s="20">
        <v>0</v>
      </c>
      <c r="V22" s="29">
        <v>560</v>
      </c>
      <c r="W22" s="29">
        <v>0</v>
      </c>
      <c r="X22" s="29">
        <v>0</v>
      </c>
      <c r="Y22" s="29"/>
      <c r="Z22" s="29"/>
      <c r="AA22" s="8" t="s">
        <v>39</v>
      </c>
      <c r="AB22" s="17" t="s">
        <v>100</v>
      </c>
    </row>
    <row r="23" spans="1:28" x14ac:dyDescent="0.35">
      <c r="A23" s="7">
        <v>19</v>
      </c>
      <c r="B23" s="12" t="s">
        <v>28</v>
      </c>
      <c r="C23" s="13" t="s">
        <v>29</v>
      </c>
      <c r="D23" s="14" t="str">
        <f t="shared" si="1"/>
        <v>FN25-26-01643</v>
      </c>
      <c r="E23" s="21">
        <v>45916</v>
      </c>
      <c r="F23" s="8" t="str">
        <f t="shared" si="2"/>
        <v>Raushan Kumar Thakur</v>
      </c>
      <c r="G23" s="16" t="str">
        <f t="shared" si="3"/>
        <v>SF0088228</v>
      </c>
      <c r="H23" s="16" t="str">
        <f t="shared" si="4"/>
        <v>Branch manager</v>
      </c>
      <c r="I23" s="17" t="s">
        <v>92</v>
      </c>
      <c r="J23" s="17" t="s">
        <v>101</v>
      </c>
      <c r="K23" s="24" t="s">
        <v>102</v>
      </c>
      <c r="L23" s="24">
        <v>356638186</v>
      </c>
      <c r="M23" s="28"/>
      <c r="N23" s="17" t="s">
        <v>103</v>
      </c>
      <c r="O23" s="18">
        <v>42000</v>
      </c>
      <c r="P23" s="18">
        <v>520</v>
      </c>
      <c r="Q23" s="19" t="s">
        <v>96</v>
      </c>
      <c r="R23" s="15">
        <v>45596</v>
      </c>
      <c r="S23" s="17">
        <v>520</v>
      </c>
      <c r="T23" s="20">
        <v>0</v>
      </c>
      <c r="U23" s="20">
        <v>0</v>
      </c>
      <c r="V23" s="29">
        <v>520</v>
      </c>
      <c r="W23" s="29">
        <f>SUM(V23:V27)</f>
        <v>2600</v>
      </c>
      <c r="X23" s="29" t="s">
        <v>117</v>
      </c>
      <c r="Y23" s="29"/>
      <c r="Z23" s="29"/>
      <c r="AA23" s="8" t="s">
        <v>39</v>
      </c>
      <c r="AB23" s="17" t="s">
        <v>104</v>
      </c>
    </row>
    <row r="24" spans="1:28" x14ac:dyDescent="0.35">
      <c r="A24" s="7">
        <v>20</v>
      </c>
      <c r="B24" s="12" t="s">
        <v>28</v>
      </c>
      <c r="C24" s="13" t="s">
        <v>29</v>
      </c>
      <c r="D24" s="14" t="str">
        <f t="shared" si="1"/>
        <v>FN25-26-01643</v>
      </c>
      <c r="E24" s="21">
        <v>45916</v>
      </c>
      <c r="F24" s="8" t="str">
        <f t="shared" si="2"/>
        <v>Raushan Kumar Thakur</v>
      </c>
      <c r="G24" s="16" t="str">
        <f t="shared" si="3"/>
        <v>SF0088228</v>
      </c>
      <c r="H24" s="16" t="str">
        <f t="shared" si="4"/>
        <v>Branch manager</v>
      </c>
      <c r="I24" s="17" t="s">
        <v>92</v>
      </c>
      <c r="J24" s="17" t="s">
        <v>101</v>
      </c>
      <c r="K24" s="24" t="s">
        <v>102</v>
      </c>
      <c r="L24" s="24">
        <v>356638186</v>
      </c>
      <c r="M24" s="28"/>
      <c r="N24" s="17" t="s">
        <v>103</v>
      </c>
      <c r="O24" s="18">
        <v>42000</v>
      </c>
      <c r="P24" s="18">
        <v>520</v>
      </c>
      <c r="Q24" s="19" t="s">
        <v>96</v>
      </c>
      <c r="R24" s="15">
        <v>45722</v>
      </c>
      <c r="S24" s="17">
        <v>520</v>
      </c>
      <c r="T24" s="20">
        <v>0</v>
      </c>
      <c r="U24" s="20">
        <v>0</v>
      </c>
      <c r="V24" s="29">
        <v>520</v>
      </c>
      <c r="W24" s="29">
        <v>0</v>
      </c>
      <c r="X24" s="29">
        <v>0</v>
      </c>
      <c r="Y24" s="29"/>
      <c r="Z24" s="29"/>
      <c r="AA24" s="8" t="s">
        <v>39</v>
      </c>
      <c r="AB24" s="17" t="s">
        <v>105</v>
      </c>
    </row>
    <row r="25" spans="1:28" x14ac:dyDescent="0.35">
      <c r="A25" s="7">
        <v>21</v>
      </c>
      <c r="B25" s="12" t="s">
        <v>28</v>
      </c>
      <c r="C25" s="13" t="s">
        <v>29</v>
      </c>
      <c r="D25" s="14" t="str">
        <f t="shared" si="1"/>
        <v>FN25-26-01643</v>
      </c>
      <c r="E25" s="21">
        <v>45916</v>
      </c>
      <c r="F25" s="8" t="str">
        <f t="shared" si="2"/>
        <v>Raushan Kumar Thakur</v>
      </c>
      <c r="G25" s="16" t="str">
        <f t="shared" si="3"/>
        <v>SF0088228</v>
      </c>
      <c r="H25" s="16" t="str">
        <f t="shared" si="4"/>
        <v>Branch manager</v>
      </c>
      <c r="I25" s="17" t="s">
        <v>92</v>
      </c>
      <c r="J25" s="17" t="s">
        <v>101</v>
      </c>
      <c r="K25" s="24" t="s">
        <v>102</v>
      </c>
      <c r="L25" s="24">
        <v>356638186</v>
      </c>
      <c r="M25" s="28"/>
      <c r="N25" s="17" t="s">
        <v>103</v>
      </c>
      <c r="O25" s="18">
        <v>42000</v>
      </c>
      <c r="P25" s="18">
        <v>520</v>
      </c>
      <c r="Q25" s="19" t="s">
        <v>96</v>
      </c>
      <c r="R25" s="15">
        <v>45729</v>
      </c>
      <c r="S25" s="17">
        <v>520</v>
      </c>
      <c r="T25" s="20">
        <v>0</v>
      </c>
      <c r="U25" s="20">
        <v>0</v>
      </c>
      <c r="V25" s="29">
        <v>520</v>
      </c>
      <c r="W25" s="29">
        <v>0</v>
      </c>
      <c r="X25" s="29">
        <v>0</v>
      </c>
      <c r="Y25" s="29"/>
      <c r="Z25" s="29"/>
      <c r="AA25" s="8" t="s">
        <v>39</v>
      </c>
      <c r="AB25" s="17" t="s">
        <v>106</v>
      </c>
    </row>
    <row r="26" spans="1:28" x14ac:dyDescent="0.35">
      <c r="A26" s="7">
        <v>22</v>
      </c>
      <c r="B26" s="12" t="s">
        <v>28</v>
      </c>
      <c r="C26" s="13" t="s">
        <v>29</v>
      </c>
      <c r="D26" s="14" t="str">
        <f t="shared" si="1"/>
        <v>FN25-26-01643</v>
      </c>
      <c r="E26" s="21">
        <v>45916</v>
      </c>
      <c r="F26" s="8" t="str">
        <f t="shared" si="2"/>
        <v>Raushan Kumar Thakur</v>
      </c>
      <c r="G26" s="16" t="str">
        <f t="shared" si="3"/>
        <v>SF0088228</v>
      </c>
      <c r="H26" s="16" t="str">
        <f t="shared" si="4"/>
        <v>Branch manager</v>
      </c>
      <c r="I26" s="17" t="s">
        <v>92</v>
      </c>
      <c r="J26" s="17" t="s">
        <v>101</v>
      </c>
      <c r="K26" s="24" t="s">
        <v>102</v>
      </c>
      <c r="L26" s="24">
        <v>356638186</v>
      </c>
      <c r="M26" s="28"/>
      <c r="N26" s="17" t="s">
        <v>103</v>
      </c>
      <c r="O26" s="18">
        <v>42000</v>
      </c>
      <c r="P26" s="18">
        <v>520</v>
      </c>
      <c r="Q26" s="19" t="s">
        <v>96</v>
      </c>
      <c r="R26" s="15">
        <v>45827</v>
      </c>
      <c r="S26" s="17">
        <v>520</v>
      </c>
      <c r="T26" s="20">
        <v>0</v>
      </c>
      <c r="U26" s="20">
        <v>0</v>
      </c>
      <c r="V26" s="29">
        <v>520</v>
      </c>
      <c r="W26" s="29">
        <v>0</v>
      </c>
      <c r="X26" s="29">
        <v>0</v>
      </c>
      <c r="Y26" s="29"/>
      <c r="Z26" s="29"/>
      <c r="AA26" s="8" t="s">
        <v>39</v>
      </c>
      <c r="AB26" s="17" t="s">
        <v>107</v>
      </c>
    </row>
    <row r="27" spans="1:28" x14ac:dyDescent="0.35">
      <c r="A27" s="7">
        <v>23</v>
      </c>
      <c r="B27" s="12" t="s">
        <v>28</v>
      </c>
      <c r="C27" s="13" t="s">
        <v>29</v>
      </c>
      <c r="D27" s="14" t="str">
        <f t="shared" si="1"/>
        <v>FN25-26-01643</v>
      </c>
      <c r="E27" s="21">
        <v>45916</v>
      </c>
      <c r="F27" s="8" t="str">
        <f t="shared" si="2"/>
        <v>Raushan Kumar Thakur</v>
      </c>
      <c r="G27" s="16" t="str">
        <f t="shared" si="3"/>
        <v>SF0088228</v>
      </c>
      <c r="H27" s="16" t="str">
        <f t="shared" si="4"/>
        <v>Branch manager</v>
      </c>
      <c r="I27" s="17" t="s">
        <v>92</v>
      </c>
      <c r="J27" s="17" t="s">
        <v>101</v>
      </c>
      <c r="K27" s="24" t="s">
        <v>102</v>
      </c>
      <c r="L27" s="24">
        <v>356638186</v>
      </c>
      <c r="M27" s="28"/>
      <c r="N27" s="17" t="s">
        <v>103</v>
      </c>
      <c r="O27" s="18">
        <v>42000</v>
      </c>
      <c r="P27" s="18">
        <v>520</v>
      </c>
      <c r="Q27" s="19" t="s">
        <v>96</v>
      </c>
      <c r="R27" s="15">
        <v>45862</v>
      </c>
      <c r="S27" s="17">
        <v>520</v>
      </c>
      <c r="T27" s="20">
        <v>0</v>
      </c>
      <c r="U27" s="20">
        <v>0</v>
      </c>
      <c r="V27" s="29">
        <v>520</v>
      </c>
      <c r="W27" s="29">
        <v>0</v>
      </c>
      <c r="X27" s="29">
        <v>0</v>
      </c>
      <c r="Y27" s="29"/>
      <c r="Z27" s="29"/>
      <c r="AA27" s="8" t="s">
        <v>39</v>
      </c>
      <c r="AB27" s="17" t="s">
        <v>108</v>
      </c>
    </row>
    <row r="28" spans="1:28" x14ac:dyDescent="0.35">
      <c r="A28" s="7">
        <v>24</v>
      </c>
      <c r="B28" s="12" t="s">
        <v>28</v>
      </c>
      <c r="C28" s="13" t="s">
        <v>29</v>
      </c>
      <c r="D28" s="14" t="str">
        <f t="shared" si="1"/>
        <v>FN25-26-01643</v>
      </c>
      <c r="E28" s="15">
        <v>45913</v>
      </c>
      <c r="F28" s="8" t="str">
        <f t="shared" si="2"/>
        <v>Raushan Kumar Thakur</v>
      </c>
      <c r="G28" s="16" t="str">
        <f t="shared" si="3"/>
        <v>SF0088228</v>
      </c>
      <c r="H28" s="16" t="str">
        <f t="shared" si="4"/>
        <v>Branch manager</v>
      </c>
      <c r="I28" s="17" t="s">
        <v>109</v>
      </c>
      <c r="J28" s="17" t="s">
        <v>110</v>
      </c>
      <c r="K28" s="17" t="s">
        <v>111</v>
      </c>
      <c r="L28" s="17">
        <v>358883435</v>
      </c>
      <c r="M28" s="17"/>
      <c r="N28" s="17" t="s">
        <v>112</v>
      </c>
      <c r="O28" s="18">
        <v>40000</v>
      </c>
      <c r="P28" s="18">
        <v>640</v>
      </c>
      <c r="Q28" s="19" t="s">
        <v>38</v>
      </c>
      <c r="R28" s="15">
        <v>45840</v>
      </c>
      <c r="S28" s="17">
        <v>3200</v>
      </c>
      <c r="T28" s="20">
        <v>0</v>
      </c>
      <c r="U28" s="20">
        <v>0</v>
      </c>
      <c r="V28" s="29">
        <v>3200</v>
      </c>
      <c r="W28" s="29">
        <f>V28</f>
        <v>3200</v>
      </c>
      <c r="X28" s="29" t="s">
        <v>117</v>
      </c>
      <c r="Y28" s="29"/>
      <c r="Z28" s="29"/>
      <c r="AA28" s="8" t="s">
        <v>39</v>
      </c>
      <c r="AB28" s="17" t="s">
        <v>113</v>
      </c>
    </row>
    <row r="31" spans="1:28" x14ac:dyDescent="0.35">
      <c r="U31" s="37">
        <f>SUM(S4:S28)</f>
        <v>70317</v>
      </c>
    </row>
    <row r="32" spans="1:28" x14ac:dyDescent="0.35">
      <c r="S32" s="37" t="s">
        <v>121</v>
      </c>
      <c r="T32" s="37">
        <f>SUM(S32:S42)</f>
        <v>40829</v>
      </c>
      <c r="U32" s="39">
        <f>U31-V32</f>
        <v>40829</v>
      </c>
      <c r="V32" s="38">
        <f>W18+W12+W7+W6</f>
        <v>29488</v>
      </c>
    </row>
    <row r="33" spans="19:19" x14ac:dyDescent="0.35">
      <c r="S33">
        <v>1560</v>
      </c>
    </row>
    <row r="34" spans="19:19" x14ac:dyDescent="0.35">
      <c r="S34">
        <v>15849</v>
      </c>
    </row>
    <row r="35" spans="19:19" x14ac:dyDescent="0.35">
      <c r="S35">
        <v>2600</v>
      </c>
    </row>
    <row r="36" spans="19:19" x14ac:dyDescent="0.35">
      <c r="S36">
        <v>2600</v>
      </c>
    </row>
    <row r="37" spans="19:19" x14ac:dyDescent="0.35">
      <c r="S37">
        <v>1860</v>
      </c>
    </row>
    <row r="38" spans="19:19" x14ac:dyDescent="0.35">
      <c r="S38">
        <v>4160</v>
      </c>
    </row>
    <row r="39" spans="19:19" x14ac:dyDescent="0.35">
      <c r="S39">
        <v>4160</v>
      </c>
    </row>
    <row r="40" spans="19:19" x14ac:dyDescent="0.35">
      <c r="S40">
        <v>2240</v>
      </c>
    </row>
    <row r="41" spans="19:19" x14ac:dyDescent="0.35">
      <c r="S41">
        <v>2600</v>
      </c>
    </row>
    <row r="42" spans="19:19" x14ac:dyDescent="0.35">
      <c r="S42">
        <v>3200</v>
      </c>
    </row>
  </sheetData>
  <conditionalFormatting sqref="L5:M11 L13:M28 L12">
    <cfRule type="duplicateValues" dxfId="0" priority="2" stopIfTrue="1"/>
  </conditionalFormatting>
  <dataValidations count="9">
    <dataValidation type="list" allowBlank="1" showInputMessage="1" showErrorMessage="1" sqref="AA5:AA28" xr:uid="{631208CC-98C5-48AD-A84F-2198686BEACA}">
      <formula1>"Loan Card,Digital Payment,Cash Receipt,Borrower Written Statement,Deliquent Staff Written Statement,Center Meeting Register,Hand Written Receipt"</formula1>
    </dataValidation>
    <dataValidation type="date" allowBlank="1" showInputMessage="1" showErrorMessage="1" errorTitle="Incorrect Value Entered" error="Enter Valid Date" sqref="N5:N28" xr:uid="{F88A1AE1-9A1B-4515-AD9C-AF86CFB6190A}">
      <formula1>42370</formula1>
      <formula2>47848</formula2>
    </dataValidation>
    <dataValidation type="custom" allowBlank="1" showInputMessage="1" showErrorMessage="1" sqref="E7:E28" xr:uid="{BCEC64CD-D7F4-4819-BCA4-CC0713040CD9}">
      <formula1>ISNUMBER(E7)*(E7&gt;=DATE(2023,10,1))*(E7&lt;=DATE(2031,12,31))*(INT(E7)=E7)</formula1>
    </dataValidation>
    <dataValidation type="list" allowBlank="1" showInputMessage="1" showErrorMessage="1" sqref="Q5:Q28" xr:uid="{0CF7C376-C87B-42F8-87F3-43ADB7FBEE47}">
      <formula1>Type</formula1>
    </dataValidation>
    <dataValidation type="custom" allowBlank="1" showInputMessage="1" showErrorMessage="1" error="Enter Valid date_x000a_" sqref="E6" xr:uid="{0F342F4B-5C7A-415D-BBFA-4B36768AC5C6}">
      <formula1>ISNUMBER(E6)*(E6&gt;=DATE(2023,10,1))*(E6&lt;=DATE(2031,12,31))*(INT(E6)=E6)</formula1>
    </dataValidation>
    <dataValidation type="custom" allowBlank="1" showInputMessage="1" showErrorMessage="1" error="Enter Valid Date_x000a_" sqref="E5" xr:uid="{416829A3-C694-40A1-AF08-625A7B51ADEC}">
      <formula1>ISNUMBER(E5)*(E5&gt;=DATE(2023,10,1))*(E5&lt;=DATE(2031,12,31))*(INT(E5)=E5)</formula1>
    </dataValidation>
    <dataValidation allowBlank="1" showErrorMessage="1" sqref="C5 B5:B28" xr:uid="{0021AD36-C681-4B60-B389-8EB53DA9DE77}"/>
    <dataValidation type="date" allowBlank="1" showInputMessage="1" showErrorMessage="1" sqref="N4" xr:uid="{3886C6E6-7069-4531-A7BB-617BC604BC13}">
      <formula1>36526</formula1>
      <formula2>47848</formula2>
    </dataValidation>
    <dataValidation type="date" operator="lessThanOrEqual" allowBlank="1" showInputMessage="1" showErrorMessage="1" errorTitle="Incorrect date Entered" error="Enter in Valid Date Format_x000a_ " promptTitle="Enter Valid Date" sqref="R5:R28" xr:uid="{B5C919FD-FAC7-4F1A-8A79-26EE47DD0A7C}">
      <formula1>IF(ISNUMBER(DATE(RIGHT(E5,4),MONTH(LEFT(MID(E5,4,3),2)&amp;"1"),LEFT(E5,2))),E5,9^9)</formula1>
    </dataValidation>
  </dataValidations>
  <hyperlinks>
    <hyperlink ref="E3" location="'Fraud Investigation Report'!G5" display="Home" xr:uid="{8049240E-FAF6-4B9F-9735-35BDA286837B}"/>
    <hyperlink ref="V3" location="'Fraud Investigation Report'!G5" display="Home" xr:uid="{9744E383-98D1-4017-9205-380F38174CA4}"/>
    <hyperlink ref="F3" location="'Loan Outstanding Report'!BG5" display="Loan O/s Report" xr:uid="{EAD7CEBE-3966-46C5-A1E1-D74F3C7243D5}"/>
    <hyperlink ref="AA3" location="'Loan Outstanding Report'!BG5" display="Loan O/s Report" xr:uid="{D55ACBB7-0A10-4000-A279-5458E899D072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5AE26-2070-46AF-BFB4-3E3D4D6FEA7B}">
  <dimension ref="A1"/>
  <sheetViews>
    <sheetView workbookViewId="0">
      <selection activeCell="B3" sqref="B3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2025-12-10T09:18:25Z</dcterms:created>
  <dcterms:modified xsi:type="dcterms:W3CDTF">2025-12-10T09:55:28Z</dcterms:modified>
</cp:coreProperties>
</file>