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Vikash css/"/>
    </mc:Choice>
  </mc:AlternateContent>
  <xr:revisionPtr revIDLastSave="16" documentId="8_{42EB7409-8F8D-4474-B00A-EBD80A76522C}" xr6:coauthVersionLast="47" xr6:coauthVersionMax="47" xr10:uidLastSave="{2654B69A-F3B0-480F-8E8A-DA283D35F67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<sst xmlns="http://schemas.openxmlformats.org/spreadsheetml/2006/main" count="349" uniqueCount="304">
  <si>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</si>
  <si>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</si>
  <si>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</si>
  <si>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</si>
  <si>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</si>
  <si>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</si>
  <si>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</si>
  <si>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</si>
  <si>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</si>
  <si>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</si>
  <si>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</si>
  <si>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</si>
  <si>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</si>
  <si>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</si>
  <si>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</si>
  <si>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</si>
  <si>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</si>
  <si>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</si>
  <si>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</si>
  <si>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</si>
  <si>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</si>
  <si>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</si>
  <si>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</si>
  <si>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</si>
  <si>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</si>
  <si>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</si>
  <si>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</si>
  <si>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</si>
  <si>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</si>
  <si>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</si>
  <si>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</si>
  <si>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</si>
  <si>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</si>
  <si>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</si>
  <si>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</si>
  <si>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</si>
  <si>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</si>
  <si>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</si>
  <si>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</si>
  <si>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</si>
  <si>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</si>
  <si>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</si>
  <si>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</si>
  <si>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</si>
  <si>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</si>
  <si>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</si>
  <si>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</si>
  <si>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</si>
  <si>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</si>
  <si>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</si>
  <si>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</si>
  <si>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</si>
  <si>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</si>
  <si>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</si>
  <si>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</si>
  <si>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</si>
  <si>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</si>
  <si>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</si>
  <si>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</si>
  <si>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</si>
  <si>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</si>
  <si>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</si>
  <si>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</si>
  <si>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</si>
  <si>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</si>
  <si>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</si>
  <si>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</si>
  <si>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</si>
  <si>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</si>
  <si>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</si>
  <si>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</si>
  <si>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</si>
  <si>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</si>
  <si>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</si>
  <si>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</si>
  <si>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</si>
  <si>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</si>
  <si>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</si>
  <si>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</si>
  <si>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</si>
  <si>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</si>
  <si>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</si>
  <si>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</si>
  <si>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</si>
  <si>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</si>
  <si>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</si>
  <si>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</si>
  <si>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</si>
  <si>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</si>
  <si>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</si>
  <si>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</si>
  <si>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</si>
  <si>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</si>
  <si>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</si>
  <si>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</si>
  <si>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</si>
  <si>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</si>
  <si>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</si>
  <si>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</si>
  <si>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</si>
  <si>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</si>
  <si>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</si>
  <si>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</si>
  <si>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</si>
  <si>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</si>
  <si>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</si>
  <si>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</si>
  <si>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</si>
  <si>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</si>
  <si>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</si>
  <si>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</si>
  <si>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</si>
  <si>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</si>
  <si>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</si>
  <si>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</si>
  <si>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</si>
  <si>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</si>
  <si>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</si>
  <si>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</si>
  <si>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</si>
  <si>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</si>
  <si>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</si>
  <si>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</si>
  <si>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</si>
  <si>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</si>
  <si>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</si>
  <si>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</si>
  <si>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</si>
  <si>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</si>
  <si>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</si>
  <si>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</si>
  <si>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</si>
  <si>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</si>
  <si>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</si>
  <si>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</si>
  <si>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</si>
  <si>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</si>
  <si>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</si>
  <si>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</si>
  <si>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</si>
  <si>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</si>
  <si>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</si>
  <si>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</si>
  <si>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</si>
  <si>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</si>
  <si>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</si>
  <si>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</si>
  <si>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</si>
  <si>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</si>
  <si>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</si>
  <si>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</si>
  <si>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</si>
  <si>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</si>
  <si>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</si>
  <si>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</si>
  <si>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</si>
  <si>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</si>
  <si>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</si>
  <si>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</si>
  <si>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</si>
  <si>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</si>
  <si>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</si>
  <si>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</si>
  <si>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</si>
  <si>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</si>
  <si>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</si>
  <si>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</si>
  <si>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</si>
  <si>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</si>
  <si>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</si>
  <si>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</si>
  <si>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</si>
  <si>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</si>
  <si>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</si>
  <si>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</si>
  <si>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</si>
  <si>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</si>
  <si>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</si>
  <si>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</si>
  <si>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</si>
  <si>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</si>
  <si>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</si>
  <si>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</si>
  <si>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</si>
  <si>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</si>
  <si>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</si>
  <si>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</si>
  <si>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</si>
  <si>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</si>
  <si>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</si>
  <si>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</si>
  <si>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</si>
  <si>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</si>
  <si>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</si>
  <si>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</si>
  <si>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</si>
  <si>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</si>
  <si>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</si>
  <si>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</si>
  <si>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</si>
  <si>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</si>
  <si>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</si>
  <si>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</si>
  <si>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</si>
  <si>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</si>
  <si>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</si>
  <si>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</si>
  <si>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</si>
  <si>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</si>
  <si>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</si>
  <si>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</si>
  <si>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</si>
  <si>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</si>
  <si>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</si>
  <si>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</si>
  <si>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</si>
  <si>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</si>
  <si>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</si>
  <si>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</si>
  <si>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</si>
  <si>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</si>
  <si>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</si>
  <si>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</si>
  <si>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</si>
  <si>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</si>
  <si>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</si>
  <si>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</si>
  <si>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</si>
  <si>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</si>
  <si>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</si>
  <si>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</si>
  <si>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</si>
  <si>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</si>
  <si>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</si>
  <si>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</si>
  <si>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</si>
  <si>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</si>
  <si>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</si>
  <si>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</si>
  <si>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</si>
  <si>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</si>
  <si>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</si>
  <si>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</si>
  <si>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</si>
  <si>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</si>
  <si>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</si>
  <si>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</si>
  <si>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</si>
  <si>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</si>
  <si>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</si>
  <si>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Available &amp; Updated</t>
  </si>
  <si>
    <t>Bihar-2</t>
  </si>
  <si>
    <t>Patna</t>
  </si>
  <si>
    <t>BM</t>
  </si>
  <si>
    <t>BH3568</t>
  </si>
  <si>
    <t>Jhajha 2</t>
  </si>
  <si>
    <t>Jhajha</t>
  </si>
  <si>
    <t>Jamui</t>
  </si>
  <si>
    <t>Subhash Chandra Bose</t>
  </si>
  <si>
    <t>SF0050671</t>
  </si>
  <si>
    <t>Sachin Kumar</t>
  </si>
  <si>
    <t>SF0089364</t>
  </si>
  <si>
    <t>North</t>
  </si>
  <si>
    <t>Lakhisarai</t>
  </si>
  <si>
    <t>Ashthawan</t>
  </si>
  <si>
    <t>BH3564</t>
  </si>
  <si>
    <t>bihar sharif</t>
  </si>
  <si>
    <t>SF0096449</t>
  </si>
  <si>
    <t>Hareram Sharma</t>
  </si>
  <si>
    <t>590160</t>
  </si>
  <si>
    <t>1229637</t>
  </si>
  <si>
    <t>Chetana</t>
  </si>
  <si>
    <t>SID951376097442</t>
  </si>
  <si>
    <t>GENERAL</t>
  </si>
  <si>
    <t>HINDU</t>
  </si>
  <si>
    <t>Food Item Business</t>
  </si>
  <si>
    <t>USHA KUMARI</t>
  </si>
  <si>
    <t>25-Aug-2023</t>
  </si>
  <si>
    <t>Tue</t>
  </si>
  <si>
    <t>2</t>
  </si>
  <si>
    <t>1 Yrs</t>
  </si>
  <si>
    <t>24 Aug 2021</t>
  </si>
  <si>
    <t>&lt;= 2 Years</t>
  </si>
  <si>
    <t>05-Oct-2023</t>
  </si>
  <si>
    <t>13-Jun-2025</t>
  </si>
  <si>
    <t>Open</t>
  </si>
  <si>
    <t>9608872223</t>
  </si>
  <si>
    <t>As per Physical verification LO Vikash Kumar/SF0079908  has taken the preclose amount of Rs.13000/- on dated-22/03/2025 and not posted in FIMO.</t>
  </si>
  <si>
    <t>Vikash  Kumar</t>
  </si>
  <si>
    <t>SF0079908</t>
  </si>
  <si>
    <t>Credit Assistant</t>
  </si>
  <si>
    <t>FIR Not Filled</t>
  </si>
  <si>
    <t>CSS</t>
  </si>
  <si>
    <t>Dileep kumar sharmaSF0081511</t>
  </si>
  <si>
    <t>Santosh Swarnkar/SF0032531</t>
  </si>
  <si>
    <t>Vivek Kumar Singh/SF0074479</t>
  </si>
  <si>
    <t>Saketnath Thakur/SF0062081</t>
  </si>
  <si>
    <t>Completed-Report Submitted</t>
  </si>
  <si>
    <t>FN25-26-01659</t>
  </si>
  <si>
    <t>As per Physical verification LO Vikash Kumar/SF0079908  has taken the preclose amount of Rs.13000/- on dated-22/03/2025 and not posted in FIMO. Out of that 03 emi 2780*3=8340/- posted in fimo and rest rs.4660/- kept in his pocket.</t>
  </si>
  <si>
    <t>Pradeep Kumar Singh/SF0074918</t>
  </si>
  <si>
    <t>Loan Officer</t>
  </si>
  <si>
    <t>Complaint raised by borrower that she paid her emi but still showing od. Post verification it is observed that rs.13000/- paid by borrower for preclose her loan to Vikash/SF0079908 but he did not close her loan in fimo even he post her 03 emi of rs.2780*3=8340/- in monthly wise and rest rs.4660/- kept in his pocket. The final fraud amount is rs.4660/-.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</si>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</sst>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45867</v>
      </c>
      <c r="H5" s="106" t="s">
        <v>292</v>
      </c>
      <c r="I5" s="61">
        <v>45874</v>
      </c>
      <c r="J5" s="74" t="str">
        <f>IF('Physical Cash at Safe'!D28="Yes",'Physical Cash at Safe'!E28,IF('Borrower Wise Details'!D5&lt;&gt;"",'Borrower Wise Details'!D5,""))</f>
        <v>FN25-26-01659</v>
      </c>
      <c r="K5" s="81">
        <v>1</v>
      </c>
      <c r="L5" s="82">
        <v>13000</v>
      </c>
      <c r="M5" s="82">
        <v>8340</v>
      </c>
      <c r="N5" s="82" t="s">
        <v>293</v>
      </c>
      <c r="O5" s="82" t="s">
        <v>294</v>
      </c>
      <c r="P5" s="82" t="s">
        <v>295</v>
      </c>
      <c r="Q5" s="82" t="s">
        <v>296</v>
      </c>
      <c r="R5" s="75" t="str">
        <f>IF('Physical Cash at Safe'!$D$28="Yes", 'Physical Cash at Safe'!$A$28, IF('Borrower Wise Details'!F5&lt;&gt;"", 'Borrower Wise Details'!F5, ""))</f>
        <v>Vikash 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SF0079908</v>
      </c>
      <c r="U5" s="77" t="s">
        <v>303</v>
      </c>
      <c r="V5" s="61">
        <v>45868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297</v>
      </c>
      <c r="Z5" s="61">
        <v>45874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E5" s="125">
        <f>IF(AND(AC5="", AD5=""), "", IF(AD5="", AC5, AC5 - IF(ISNUMBER(AD5), AD5, 0)))</f>
        <v>4660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45874</v>
      </c>
      <c r="AH5" s="70" t="s">
        <v>302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Vikash  Kumar</v>
      </c>
      <c r="E5" s="68" t="str">
        <f>IF(OR('Fraud Investigation Report'!T5="", 'Fraud Investigation Report'!T5=0), "", 'Fraud Investigation Report'!T5)</f>
        <v>SF0079908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FN25-26-01659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13000</v>
      </c>
      <c r="O5" s="69">
        <f>IF('Fraud Investigation Report'!AD5="", "", 'Fraud Investigation Report'!AD5)</f>
        <v>8340</v>
      </c>
      <c r="P5" s="125">
        <f>IF(AND(N5="", O5=""), "", IF(O5="", N5, N5 - IF(ISNUMBER(O5), O5, 0)))</f>
        <v>4660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255</v>
      </c>
      <c r="C4" s="41" t="s">
        <v>256</v>
      </c>
      <c r="D4" s="41" t="s">
        <v>257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45874</v>
      </c>
      <c r="C6" s="18">
        <v>45873</v>
      </c>
      <c r="D6" s="18">
        <v>45874</v>
      </c>
      <c r="E6" s="19">
        <v>0.33333333333333331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390</v>
      </c>
      <c r="C11" s="23">
        <f>B11*A11</f>
        <v>195000</v>
      </c>
      <c r="D11" s="25">
        <v>390</v>
      </c>
      <c r="E11" s="23">
        <f t="shared" ref="E11:E17" si="0">D11*A11</f>
        <v>195000</v>
      </c>
    </row>
    <row r="12" spans="1:5" ht="14.4" x14ac:dyDescent="0.3">
      <c r="A12" s="24">
        <v>200</v>
      </c>
      <c r="B12" s="25">
        <v>215</v>
      </c>
      <c r="C12" s="23">
        <f>B12*A12</f>
        <v>43000</v>
      </c>
      <c r="D12" s="25">
        <v>215</v>
      </c>
      <c r="E12" s="23">
        <f t="shared" si="0"/>
        <v>43000</v>
      </c>
    </row>
    <row r="13" spans="1:5" ht="14.4" x14ac:dyDescent="0.3">
      <c r="A13" s="24">
        <v>100</v>
      </c>
      <c r="B13" s="25">
        <v>269</v>
      </c>
      <c r="C13" s="23">
        <f t="shared" ref="C13:C17" si="1">B13*A13</f>
        <v>26900</v>
      </c>
      <c r="D13" s="25">
        <v>269</v>
      </c>
      <c r="E13" s="23">
        <f t="shared" si="0"/>
        <v>26900</v>
      </c>
    </row>
    <row r="14" spans="1:5" ht="14.4" x14ac:dyDescent="0.3">
      <c r="A14" s="24">
        <v>50</v>
      </c>
      <c r="B14" s="25">
        <v>121</v>
      </c>
      <c r="C14" s="23">
        <f t="shared" si="1"/>
        <v>6050</v>
      </c>
      <c r="D14" s="25">
        <v>121</v>
      </c>
      <c r="E14" s="23">
        <f t="shared" si="0"/>
        <v>6050</v>
      </c>
    </row>
    <row r="15" spans="1:5" ht="14.4" x14ac:dyDescent="0.3">
      <c r="A15" s="24">
        <v>20</v>
      </c>
      <c r="B15" s="25">
        <v>52</v>
      </c>
      <c r="C15" s="23">
        <f t="shared" si="1"/>
        <v>1040</v>
      </c>
      <c r="D15" s="25">
        <v>52</v>
      </c>
      <c r="E15" s="23">
        <f t="shared" si="0"/>
        <v>1040</v>
      </c>
    </row>
    <row r="16" spans="1:5" ht="14.4" x14ac:dyDescent="0.3">
      <c r="A16" s="24">
        <v>10</v>
      </c>
      <c r="B16" s="25">
        <v>17</v>
      </c>
      <c r="C16" s="23">
        <f t="shared" si="1"/>
        <v>170</v>
      </c>
      <c r="D16" s="25">
        <v>17</v>
      </c>
      <c r="E16" s="23">
        <f t="shared" si="0"/>
        <v>170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17</v>
      </c>
      <c r="C18" s="23">
        <f>B18</f>
        <v>17</v>
      </c>
      <c r="D18" s="27">
        <v>17</v>
      </c>
      <c r="E18" s="28">
        <f>D18</f>
        <v>17</v>
      </c>
    </row>
    <row r="19" spans="1:5" ht="14.4" x14ac:dyDescent="0.3">
      <c r="A19" s="29"/>
      <c r="B19" s="30" t="s">
        <v>76</v>
      </c>
      <c r="C19" s="31">
        <f>SUM(C10:C18)</f>
        <v>272177</v>
      </c>
      <c r="D19" s="30" t="s">
        <v>76</v>
      </c>
      <c r="E19" s="31">
        <f>SUM(E10:E18)</f>
        <v>272177</v>
      </c>
    </row>
    <row r="20" spans="1:5" ht="30" customHeight="1" x14ac:dyDescent="0.3">
      <c r="A20" s="162" t="s">
        <v>97</v>
      </c>
      <c r="B20" s="163"/>
      <c r="C20" s="32">
        <v>272177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126"/>
      <c r="B30" s="126"/>
      <c r="C30" s="127">
        <f>A30-B30</f>
        <v>0</v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9" t="s">
        <v>250</v>
      </c>
      <c r="E32" s="140"/>
    </row>
    <row r="33" spans="1:5" ht="18" customHeight="1" x14ac:dyDescent="0.3">
      <c r="A33" s="37" t="s">
        <v>83</v>
      </c>
      <c r="B33" s="130" t="s">
        <v>247</v>
      </c>
      <c r="C33" s="39" t="s">
        <v>84</v>
      </c>
      <c r="D33" s="133" t="s">
        <v>248</v>
      </c>
      <c r="E33" s="134"/>
    </row>
    <row r="34" spans="1:5" ht="27.6" x14ac:dyDescent="0.3">
      <c r="A34" s="39" t="s">
        <v>220</v>
      </c>
      <c r="B34" s="131" t="s">
        <v>258</v>
      </c>
      <c r="C34" s="39" t="s">
        <v>221</v>
      </c>
      <c r="D34" s="135" t="s">
        <v>260</v>
      </c>
      <c r="E34" s="136"/>
    </row>
    <row r="35" spans="1:5" ht="27.6" x14ac:dyDescent="0.3">
      <c r="A35" s="39" t="s">
        <v>222</v>
      </c>
      <c r="B35" s="131" t="s">
        <v>259</v>
      </c>
      <c r="C35" s="39" t="s">
        <v>224</v>
      </c>
      <c r="D35" s="135" t="s">
        <v>261</v>
      </c>
      <c r="E35" s="136"/>
    </row>
    <row r="36" spans="1:5" ht="25.5" customHeight="1" x14ac:dyDescent="0.3">
      <c r="A36" s="39" t="s">
        <v>223</v>
      </c>
      <c r="B36" s="38" t="s">
        <v>253</v>
      </c>
      <c r="C36" s="39" t="s">
        <v>225</v>
      </c>
      <c r="D36" s="137" t="s">
        <v>301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41" t="s">
        <v>298</v>
      </c>
      <c r="E5" s="65">
        <v>45874</v>
      </c>
      <c r="F5" s="38" t="s">
        <v>288</v>
      </c>
      <c r="G5" s="49" t="s">
        <v>289</v>
      </c>
      <c r="H5" s="49" t="s">
        <v>290</v>
      </c>
      <c r="I5" s="119" t="s">
        <v>269</v>
      </c>
      <c r="J5" s="119" t="s">
        <v>272</v>
      </c>
      <c r="K5" s="119" t="s">
        <v>276</v>
      </c>
      <c r="L5" s="11">
        <v>352661451</v>
      </c>
      <c r="M5" s="65" t="s">
        <v>277</v>
      </c>
      <c r="N5" s="123">
        <v>52000</v>
      </c>
      <c r="O5" s="123">
        <v>2780</v>
      </c>
      <c r="P5" s="120" t="s">
        <v>140</v>
      </c>
      <c r="Q5" s="80">
        <v>45738</v>
      </c>
      <c r="R5" s="123">
        <v>13000</v>
      </c>
      <c r="S5" s="123">
        <v>8340</v>
      </c>
      <c r="T5" s="123">
        <v>0</v>
      </c>
      <c r="U5" s="124">
        <f t="shared" ref="U5" si="0">IF(AND(ISBLANK(R5),ISBLANK(S5),ISBLANK(T5)),"",R5-(S5+T5))</f>
        <v>4660</v>
      </c>
      <c r="V5" s="116" t="s">
        <v>202</v>
      </c>
      <c r="W5" s="121" t="s">
        <v>299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A1" zoomScaleNormal="100" workbookViewId="0">
      <selection activeCell="BH5" sqref="BH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0.38194444444444442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262</v>
      </c>
      <c r="C5" s="38" t="s">
        <v>251</v>
      </c>
      <c r="D5" s="38" t="s">
        <v>252</v>
      </c>
      <c r="E5" s="38" t="s">
        <v>263</v>
      </c>
      <c r="F5" s="38" t="s">
        <v>264</v>
      </c>
      <c r="G5" s="84" t="s">
        <v>265</v>
      </c>
      <c r="H5" s="38" t="s">
        <v>264</v>
      </c>
      <c r="I5" s="84">
        <v>225206</v>
      </c>
      <c r="J5" s="38" t="s">
        <v>266</v>
      </c>
      <c r="K5" s="84">
        <v>225206</v>
      </c>
      <c r="L5" s="84" t="s">
        <v>267</v>
      </c>
      <c r="M5" s="38" t="s">
        <v>268</v>
      </c>
      <c r="N5" s="84">
        <v>24288</v>
      </c>
      <c r="O5" s="84" t="s">
        <v>269</v>
      </c>
      <c r="P5" s="84">
        <v>39591</v>
      </c>
      <c r="Q5" s="38" t="s">
        <v>270</v>
      </c>
      <c r="R5" s="38" t="s">
        <v>271</v>
      </c>
      <c r="S5" s="84" t="s">
        <v>272</v>
      </c>
      <c r="T5" s="84" t="s">
        <v>272</v>
      </c>
      <c r="U5" s="84" t="s">
        <v>273</v>
      </c>
      <c r="V5" s="84" t="s">
        <v>274</v>
      </c>
      <c r="W5" s="84">
        <v>541</v>
      </c>
      <c r="X5" s="38" t="s">
        <v>275</v>
      </c>
      <c r="Y5" s="84">
        <v>352661451</v>
      </c>
      <c r="Z5" s="38" t="s">
        <v>276</v>
      </c>
      <c r="AA5" s="107" t="s">
        <v>277</v>
      </c>
      <c r="AB5" s="84">
        <v>52000</v>
      </c>
      <c r="AC5" s="107" t="s">
        <v>278</v>
      </c>
      <c r="AD5" s="84">
        <v>24</v>
      </c>
      <c r="AE5" s="84" t="s">
        <v>279</v>
      </c>
      <c r="AF5" s="84" t="s">
        <v>280</v>
      </c>
      <c r="AG5" s="107" t="s">
        <v>281</v>
      </c>
      <c r="AH5" s="84" t="s">
        <v>282</v>
      </c>
      <c r="AI5" s="107" t="s">
        <v>283</v>
      </c>
      <c r="AJ5" s="84">
        <v>2780</v>
      </c>
      <c r="AK5" s="84">
        <v>2780</v>
      </c>
      <c r="AL5" s="107" t="s">
        <v>284</v>
      </c>
      <c r="AM5" s="84">
        <v>43568.959999999999</v>
      </c>
      <c r="AN5" s="111">
        <v>14811.04</v>
      </c>
      <c r="AO5" s="111">
        <v>58380</v>
      </c>
      <c r="AP5" s="111">
        <v>8431.0400000000009</v>
      </c>
      <c r="AQ5" s="111">
        <v>361.96</v>
      </c>
      <c r="AR5" s="111">
        <v>8793</v>
      </c>
      <c r="AS5" s="111">
        <v>2618.31</v>
      </c>
      <c r="AT5" s="111">
        <v>161.69</v>
      </c>
      <c r="AU5" s="111">
        <v>2780</v>
      </c>
      <c r="AV5" s="84">
        <v>22</v>
      </c>
      <c r="AW5" s="84"/>
      <c r="AX5" s="84"/>
      <c r="AY5" s="107"/>
      <c r="AZ5" s="84"/>
      <c r="BA5" s="84"/>
      <c r="BB5" s="84" t="s">
        <v>285</v>
      </c>
      <c r="BC5" s="84"/>
      <c r="BD5" s="107"/>
      <c r="BE5" s="84">
        <v>0</v>
      </c>
      <c r="BF5" s="38" t="s">
        <v>272</v>
      </c>
      <c r="BG5" s="84" t="s">
        <v>286</v>
      </c>
      <c r="BH5" s="113" t="s">
        <v>300</v>
      </c>
      <c r="BI5" s="38" t="s">
        <v>110</v>
      </c>
      <c r="BJ5" s="85">
        <v>45874</v>
      </c>
      <c r="BK5" s="84"/>
      <c r="BL5" s="38" t="s">
        <v>114</v>
      </c>
      <c r="BM5" s="114" t="s">
        <v>119</v>
      </c>
      <c r="BN5" s="115" t="s">
        <v>200</v>
      </c>
      <c r="BO5" s="84" t="s">
        <v>244</v>
      </c>
      <c r="BP5" s="84">
        <v>13000</v>
      </c>
      <c r="BQ5" s="116" t="s">
        <v>202</v>
      </c>
      <c r="BR5" s="117" t="s">
        <v>287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2025-08-05T10:45:03Z</dcterms:modified>
</cp:coreProperties>
</file>