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35" documentId="8_{9B30ED7B-433D-46DF-9420-9D24713A908F}" xr6:coauthVersionLast="47" xr6:coauthVersionMax="47" xr10:uidLastSave="{92190723-FB8C-4CE7-B025-86937DED7AB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9" i="20" l="1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7" i="20" s="1"/>
  <c r="B5" i="20"/>
  <c r="B11" i="20" s="1"/>
  <c r="D15" i="20"/>
  <c r="C13" i="20"/>
  <c r="C15" i="20"/>
  <c r="C16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5" i="20"/>
  <c r="B13" i="20"/>
  <c r="C18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<sst xmlns="http://schemas.openxmlformats.org/spreadsheetml/2006/main" count="410" uniqueCount="314">
  <si>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</si>
  <si>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</si>
  <si>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</si>
  <si>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</si>
  <si>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</si>
  <si>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</si>
  <si>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</si>
  <si>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</si>
  <si>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</si>
  <si>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</si>
  <si>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</si>
  <si>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</si>
  <si>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</si>
  <si>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</si>
  <si>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</si>
  <si>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</si>
  <si>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</si>
  <si>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</si>
  <si>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</si>
  <si>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</si>
  <si>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</si>
  <si>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</si>
  <si>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</si>
  <si>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</si>
  <si>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</si>
  <si>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</si>
  <si>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</si>
  <si>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</si>
  <si>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</si>
  <si>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</si>
  <si>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</si>
  <si>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</si>
  <si>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</si>
  <si>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</si>
  <si>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</si>
  <si>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</si>
  <si>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</si>
  <si>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</si>
  <si>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</si>
  <si>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</si>
  <si>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</si>
  <si>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</si>
  <si>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</si>
  <si>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</si>
  <si>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</si>
  <si>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</si>
  <si>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</si>
  <si>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</si>
  <si>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</si>
  <si>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</si>
  <si>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</si>
  <si>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</si>
  <si>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</si>
  <si>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</si>
  <si>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</si>
  <si>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</si>
  <si>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</si>
  <si>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</si>
  <si>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</si>
  <si>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</si>
  <si>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</si>
  <si>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</si>
  <si>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</si>
  <si>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</si>
  <si>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</si>
  <si>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</si>
  <si>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</si>
  <si>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</si>
  <si>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</si>
  <si>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</si>
  <si>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</si>
  <si>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</si>
  <si>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</si>
  <si>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</si>
  <si>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</si>
  <si>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</si>
  <si>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</si>
  <si>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</si>
  <si>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</si>
  <si>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</si>
  <si>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</si>
  <si>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</si>
  <si>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</si>
  <si>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</si>
  <si>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</si>
  <si>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</si>
  <si>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</si>
  <si>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</si>
  <si>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</si>
  <si>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</si>
  <si>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</si>
  <si>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</si>
  <si>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</si>
  <si>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</si>
  <si>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</si>
  <si>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</si>
  <si>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</si>
  <si>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</si>
  <si>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</si>
  <si>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</si>
  <si>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</si>
  <si>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</si>
  <si>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</si>
  <si>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</si>
  <si>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</si>
  <si>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</si>
  <si>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</si>
  <si>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</si>
  <si>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</si>
  <si>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</si>
  <si>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</si>
  <si>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</si>
  <si>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</si>
  <si>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</si>
  <si>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</si>
  <si>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</si>
  <si>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</si>
  <si>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</si>
  <si>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</si>
  <si>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</si>
  <si>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</si>
  <si>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</si>
  <si>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</si>
  <si>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</si>
  <si>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</si>
  <si>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</si>
  <si>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</si>
  <si>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</si>
  <si>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</si>
  <si>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</si>
  <si>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</si>
  <si>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</si>
  <si>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</si>
  <si>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</si>
  <si>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</si>
  <si>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</si>
  <si>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</si>
  <si>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</si>
  <si>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</si>
  <si>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</si>
  <si>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</si>
  <si>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</si>
  <si>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</si>
  <si>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</si>
  <si>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</si>
  <si>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</si>
  <si>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</si>
  <si>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</si>
  <si>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</si>
  <si>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</si>
  <si>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</si>
  <si>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</si>
  <si>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</si>
  <si>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</si>
  <si>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</si>
  <si>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</si>
  <si>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</si>
  <si>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</si>
  <si>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</si>
  <si>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</si>
  <si>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</si>
  <si>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</si>
  <si>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</si>
  <si>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</si>
  <si>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</si>
  <si>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</si>
  <si>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</si>
  <si>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</si>
  <si>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</si>
  <si>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</si>
  <si>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</si>
  <si>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</si>
  <si>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</si>
  <si>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</si>
  <si>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</si>
  <si>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</si>
  <si>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</si>
  <si>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</si>
  <si>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</si>
  <si>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</si>
  <si>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</si>
  <si>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</si>
  <si>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</si>
  <si>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</si>
  <si>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</si>
  <si>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</si>
  <si>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</si>
  <si>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</si>
  <si>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</si>
  <si>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</si>
  <si>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</si>
  <si>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</si>
  <si>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</si>
  <si>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</si>
  <si>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</si>
  <si>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</si>
  <si>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</si>
  <si>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</si>
  <si>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</si>
  <si>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</si>
  <si>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</si>
  <si>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</si>
  <si>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</si>
  <si>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</si>
  <si>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</si>
  <si>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</si>
  <si>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</si>
  <si>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</si>
  <si>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</si>
  <si>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</si>
  <si>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</si>
  <si>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</si>
  <si>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</si>
  <si>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</si>
  <si>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</si>
  <si>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</si>
  <si>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</si>
  <si>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</si>
  <si>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</si>
  <si>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</si>
  <si>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</si>
  <si>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</si>
  <si>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</si>
  <si>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</si>
  <si>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</si>
  <si>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</si>
  <si>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</si>
  <si>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</si>
  <si>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</si>
  <si>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</si>
  <si>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</si>
  <si>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</si>
  <si>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</si>
  <si>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</si>
  <si>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</si>
  <si>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</si>
  <si>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</si>
  <si>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</si>
  <si>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</si>
  <si>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</si>
  <si>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</si>
  <si>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</si>
  <si>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</si>
  <si>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</si>
  <si>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</si>
  <si>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</si>
  <si>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</si>
  <si>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</si>
  <si>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as on 30-Jul-2025</t>
  </si>
  <si>
    <t>Report generation date &amp; time: Wednesday, July 30, 2025 5:41 PM</t>
  </si>
  <si>
    <t>North</t>
  </si>
  <si>
    <t>Bihar-2</t>
  </si>
  <si>
    <t>Patna</t>
  </si>
  <si>
    <t>Lakhisarai</t>
  </si>
  <si>
    <t>Ashthawan</t>
  </si>
  <si>
    <t>BH3564</t>
  </si>
  <si>
    <t>Chetana</t>
  </si>
  <si>
    <t>HINDU</t>
  </si>
  <si>
    <t>Thu</t>
  </si>
  <si>
    <t>Open</t>
  </si>
  <si>
    <t>bihar sharif</t>
  </si>
  <si>
    <t>SF0095862</t>
  </si>
  <si>
    <t>Nitish Kumar</t>
  </si>
  <si>
    <t>KAMRUDDINGANJ</t>
  </si>
  <si>
    <t>Animal Husbandry &amp; Poultry</t>
  </si>
  <si>
    <t>24-May-2023</t>
  </si>
  <si>
    <t>1</t>
  </si>
  <si>
    <t>1 Yrs</t>
  </si>
  <si>
    <t>24 May 2023</t>
  </si>
  <si>
    <t>&lt;= 2 Years</t>
  </si>
  <si>
    <t>03-Jul-2023</t>
  </si>
  <si>
    <t>620040 Rekha GP Biharsharif 21</t>
  </si>
  <si>
    <t>OBC</t>
  </si>
  <si>
    <t>SSF3885138</t>
  </si>
  <si>
    <t>ANITA DEVI</t>
  </si>
  <si>
    <t>17-Jul-2025</t>
  </si>
  <si>
    <t>Pradeep Kumar Singh/SF0074918</t>
  </si>
  <si>
    <t>Loan Officer</t>
  </si>
  <si>
    <t>Suryakant Kumar</t>
  </si>
  <si>
    <t>SF0081161</t>
  </si>
  <si>
    <t>One EMI collected by Lo Suryakant Kumar but not accounted in Fimo.
1. Date- 03-09-2024, Amt.- 2250/-.</t>
  </si>
  <si>
    <t>One EMI collected by Lo Suryakant Kumar but not accounted in Fimo.
1. Date- 03-10-2024, Amt.- 2250/-.</t>
  </si>
  <si>
    <t>Branch Manager</t>
  </si>
  <si>
    <t>Dual Staff</t>
  </si>
  <si>
    <t>Available &amp; Updated</t>
  </si>
  <si>
    <t>G1</t>
  </si>
  <si>
    <t>Subhash Chand Bose</t>
  </si>
  <si>
    <t>SF0050671</t>
  </si>
  <si>
    <t>G2</t>
  </si>
  <si>
    <t>Sachin Kumar</t>
  </si>
  <si>
    <t>SF0089364</t>
  </si>
  <si>
    <t>FIR Not Filled</t>
  </si>
  <si>
    <t xml:space="preserve">1. Two EMI collected by Lo Suryakant Kumar but not accounted in Fimo.
(A) Date- 03-09-2024, Amt.- 2250/-
(B) Date- 03-10-2024, Amt.- 2250/- 
2. Three EMI collected but only amount writen by someone but signature not available.
(A) Date- 03-03-2025, Amt.- 2250/-
(B) Date- 03-04-2025, Amt.- 2250/-
(C) Date0 03-05-2025, Amt.- 2250/-.  </t>
  </si>
  <si>
    <t>FN25-26-01661</t>
  </si>
  <si>
    <t>CSS</t>
  </si>
  <si>
    <t>Dileep Kumar Sharma/SF0081511</t>
  </si>
  <si>
    <t>Santosh Swarnkar/SF0032531</t>
  </si>
  <si>
    <t>Vivek kumar singh/SF0074479</t>
  </si>
  <si>
    <t>Sakethnath Thakur/SF0062081</t>
  </si>
  <si>
    <t>Completed-Report Submitted</t>
  </si>
  <si>
    <t>JALALPUR</t>
  </si>
  <si>
    <t>620040 C1 SUNAINA GP JALALPUR SOHSARAI222221 C1 G2</t>
  </si>
  <si>
    <t>SSF5721148</t>
  </si>
  <si>
    <t>Agriculture &amp; Farming</t>
  </si>
  <si>
    <t>GUDIYA KUMARI</t>
  </si>
  <si>
    <t>05-Mar-2024</t>
  </si>
  <si>
    <t>05 Mar 2024</t>
  </si>
  <si>
    <t>04-Apr-2024</t>
  </si>
  <si>
    <t>07-Jul-2025</t>
  </si>
  <si>
    <t>6207125894</t>
  </si>
  <si>
    <t>1.According to the customer,she does not know the name of the person to whom she was giving EMI amount on date Oct-24 to May-25.
2.As per loan card verification, sept month EMI collected by LO Suryakant Kumar/SF0081161 has taken the EMI amount of 2240 on dated-05/09/2024 but entry not posted in Fimo.And other signature not identified.</t>
  </si>
  <si>
    <t>355636982</t>
  </si>
  <si>
    <t>Complaint raised by to css that she paid her emi but still showing od. Post verification it is observed that 02 borrowers are affected on it amounting of rs.6740/-.</t>
  </si>
  <si>
    <t>Terminated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</si>
</sst>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R1" zoomScaleNormal="100" workbookViewId="0">
      <pane ySplit="4" topLeftCell="A5" activePane="bottomLeft" state="frozen"/>
      <selection pane="bottomLeft" activeCell="V5" sqref="V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45856</v>
      </c>
      <c r="H5" s="107" t="s">
        <v>294</v>
      </c>
      <c r="I5" s="61">
        <v>45874</v>
      </c>
      <c r="J5" s="74" t="str">
        <f>IF('Physical Cash at Safe'!D28="Yes",'Physical Cash at Safe'!E28,IF('Borrower Wise Details'!D5&lt;&gt;"",'Borrower Wise Details'!D5,""))</f>
        <v>FN25-26-01661</v>
      </c>
      <c r="K5" s="81">
        <v>1</v>
      </c>
      <c r="L5" s="82">
        <v>4500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313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299</v>
      </c>
      <c r="Z5" s="61">
        <v>45874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45874</v>
      </c>
      <c r="AH5" s="70" t="s">
        <v>312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FN25-26-01661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6740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5" sqref="D1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254</v>
      </c>
      <c r="C4" s="41" t="s">
        <v>254</v>
      </c>
      <c r="D4" s="41" t="s">
        <v>253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45874</v>
      </c>
      <c r="C6" s="18">
        <v>45873</v>
      </c>
      <c r="D6" s="18">
        <v>45874</v>
      </c>
      <c r="E6" s="19">
        <v>0.33333333333333331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390</v>
      </c>
      <c r="C11" s="23">
        <f>B11*A11</f>
        <v>195000</v>
      </c>
      <c r="D11" s="25">
        <v>390</v>
      </c>
      <c r="E11" s="23">
        <f t="shared" ref="E11:E17" si="0">D11*A11</f>
        <v>195000</v>
      </c>
    </row>
    <row r="12" spans="1:5" ht="14.4" x14ac:dyDescent="0.3">
      <c r="A12" s="24">
        <v>200</v>
      </c>
      <c r="B12" s="25">
        <v>215</v>
      </c>
      <c r="C12" s="23">
        <f>B12*A12</f>
        <v>43000</v>
      </c>
      <c r="D12" s="25">
        <v>215</v>
      </c>
      <c r="E12" s="23">
        <f t="shared" si="0"/>
        <v>43000</v>
      </c>
    </row>
    <row r="13" spans="1:5" ht="14.4" x14ac:dyDescent="0.3">
      <c r="A13" s="24">
        <v>100</v>
      </c>
      <c r="B13" s="25">
        <v>269</v>
      </c>
      <c r="C13" s="23">
        <f t="shared" ref="C13:C17" si="1">B13*A13</f>
        <v>26900</v>
      </c>
      <c r="D13" s="25">
        <v>269</v>
      </c>
      <c r="E13" s="23">
        <f t="shared" si="0"/>
        <v>26900</v>
      </c>
    </row>
    <row r="14" spans="1:5" ht="14.4" x14ac:dyDescent="0.3">
      <c r="A14" s="24">
        <v>50</v>
      </c>
      <c r="B14" s="25">
        <v>121</v>
      </c>
      <c r="C14" s="23">
        <f t="shared" si="1"/>
        <v>6050</v>
      </c>
      <c r="D14" s="25">
        <v>121</v>
      </c>
      <c r="E14" s="23">
        <f t="shared" si="0"/>
        <v>6050</v>
      </c>
    </row>
    <row r="15" spans="1:5" ht="14.4" x14ac:dyDescent="0.3">
      <c r="A15" s="24">
        <v>20</v>
      </c>
      <c r="B15" s="25">
        <v>52</v>
      </c>
      <c r="C15" s="23">
        <f t="shared" si="1"/>
        <v>1040</v>
      </c>
      <c r="D15" s="25">
        <v>52</v>
      </c>
      <c r="E15" s="23">
        <f t="shared" si="0"/>
        <v>1040</v>
      </c>
    </row>
    <row r="16" spans="1:5" ht="14.4" x14ac:dyDescent="0.3">
      <c r="A16" s="24">
        <v>10</v>
      </c>
      <c r="B16" s="25">
        <v>17</v>
      </c>
      <c r="C16" s="23">
        <f t="shared" si="1"/>
        <v>170</v>
      </c>
      <c r="D16" s="25">
        <v>17</v>
      </c>
      <c r="E16" s="23">
        <f t="shared" si="0"/>
        <v>170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17</v>
      </c>
      <c r="C18" s="23">
        <f>B18</f>
        <v>17</v>
      </c>
      <c r="D18" s="27">
        <v>17</v>
      </c>
      <c r="E18" s="28">
        <f>D18</f>
        <v>17</v>
      </c>
    </row>
    <row r="19" spans="1:5" ht="14.4" x14ac:dyDescent="0.3">
      <c r="A19" s="29"/>
      <c r="B19" s="30" t="s">
        <v>76</v>
      </c>
      <c r="C19" s="31">
        <f>SUM(C10:C18)</f>
        <v>272177</v>
      </c>
      <c r="D19" s="30" t="s">
        <v>76</v>
      </c>
      <c r="E19" s="31">
        <f>SUM(E10:E18)</f>
        <v>272177</v>
      </c>
    </row>
    <row r="20" spans="1:5" ht="30" customHeight="1" x14ac:dyDescent="0.3">
      <c r="A20" s="160" t="s">
        <v>97</v>
      </c>
      <c r="B20" s="161"/>
      <c r="C20" s="32">
        <v>272177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7"/>
      <c r="B30" s="127"/>
      <c r="C30" s="128">
        <f>A30-B30</f>
        <v>0</v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283</v>
      </c>
      <c r="C32" s="37" t="s">
        <v>82</v>
      </c>
      <c r="D32" s="137" t="s">
        <v>284</v>
      </c>
      <c r="E32" s="138"/>
    </row>
    <row r="33" spans="1:5" ht="18" customHeight="1" x14ac:dyDescent="0.3">
      <c r="A33" s="37" t="s">
        <v>83</v>
      </c>
      <c r="B33" s="106" t="s">
        <v>285</v>
      </c>
      <c r="C33" s="39" t="s">
        <v>84</v>
      </c>
      <c r="D33" s="131" t="s">
        <v>288</v>
      </c>
      <c r="E33" s="132"/>
    </row>
    <row r="34" spans="1:5" ht="27.6" x14ac:dyDescent="0.3">
      <c r="A34" s="39" t="s">
        <v>221</v>
      </c>
      <c r="B34" s="38" t="s">
        <v>286</v>
      </c>
      <c r="C34" s="39" t="s">
        <v>222</v>
      </c>
      <c r="D34" s="133" t="s">
        <v>289</v>
      </c>
      <c r="E34" s="134"/>
    </row>
    <row r="35" spans="1:5" ht="27.6" x14ac:dyDescent="0.3">
      <c r="A35" s="39" t="s">
        <v>223</v>
      </c>
      <c r="B35" s="38" t="s">
        <v>287</v>
      </c>
      <c r="C35" s="39" t="s">
        <v>225</v>
      </c>
      <c r="D35" s="133" t="s">
        <v>290</v>
      </c>
      <c r="E35" s="134"/>
    </row>
    <row r="36" spans="1:5" ht="25.5" customHeight="1" x14ac:dyDescent="0.3">
      <c r="A36" s="39" t="s">
        <v>224</v>
      </c>
      <c r="B36" s="38" t="s">
        <v>282</v>
      </c>
      <c r="C36" s="39" t="s">
        <v>226</v>
      </c>
      <c r="D36" s="135" t="s">
        <v>277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E1" zoomScale="90" zoomScaleNormal="90" workbookViewId="0">
      <selection activeCell="F7" sqref="F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293</v>
      </c>
      <c r="E5" s="65">
        <v>45874</v>
      </c>
      <c r="F5" s="38" t="s">
        <v>278</v>
      </c>
      <c r="G5" s="49" t="s">
        <v>279</v>
      </c>
      <c r="H5" s="49" t="s">
        <v>277</v>
      </c>
      <c r="I5" s="120" t="s">
        <v>263</v>
      </c>
      <c r="J5" s="120" t="s">
        <v>273</v>
      </c>
      <c r="K5" s="120" t="s">
        <v>274</v>
      </c>
      <c r="L5" s="11">
        <v>351633124</v>
      </c>
      <c r="M5" s="65" t="s">
        <v>265</v>
      </c>
      <c r="N5" s="124">
        <v>42000</v>
      </c>
      <c r="O5" s="124">
        <v>2250</v>
      </c>
      <c r="P5" s="121" t="s">
        <v>139</v>
      </c>
      <c r="Q5" s="80">
        <v>45538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FN25-26-01661</v>
      </c>
      <c r="E6" s="65">
        <v>45874</v>
      </c>
      <c r="F6" s="38" t="s">
        <v>278</v>
      </c>
      <c r="G6" s="49" t="s">
        <v>279</v>
      </c>
      <c r="H6" s="49" t="s">
        <v>277</v>
      </c>
      <c r="I6" s="120" t="s">
        <v>263</v>
      </c>
      <c r="J6" s="120" t="s">
        <v>273</v>
      </c>
      <c r="K6" s="120" t="s">
        <v>274</v>
      </c>
      <c r="L6" s="11">
        <v>351633124</v>
      </c>
      <c r="M6" s="65" t="s">
        <v>265</v>
      </c>
      <c r="N6" s="124">
        <v>42000</v>
      </c>
      <c r="O6" s="124">
        <v>2250</v>
      </c>
      <c r="P6" s="121" t="s">
        <v>139</v>
      </c>
      <c r="Q6" s="80">
        <v>45568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202</v>
      </c>
      <c r="W6" s="122" t="s">
        <v>281</v>
      </c>
    </row>
    <row r="7" spans="1:23" ht="25.05" customHeight="1" x14ac:dyDescent="0.3">
      <c r="A7" s="64">
        <v>3</v>
      </c>
      <c r="B7" s="60" t="str">
        <f t="shared" ref="B7:B70" si="2">IF(J7&lt;&gt;"", $B$5, "")</f>
        <v>BH3564</v>
      </c>
      <c r="C7" s="119" t="str">
        <f t="shared" ref="C7:C70" si="3">IF(J7&lt;&gt;"", $C$5, "")</f>
        <v>Ashthawan</v>
      </c>
      <c r="D7" s="41" t="str">
        <f t="shared" ref="D7:D70" si="4">IF(J7&lt;&gt;"", $D$5, "")</f>
        <v>FN25-26-01661</v>
      </c>
      <c r="E7" s="65">
        <v>45874</v>
      </c>
      <c r="F7" s="38" t="s">
        <v>278</v>
      </c>
      <c r="G7" s="49" t="s">
        <v>279</v>
      </c>
      <c r="H7" s="49" t="s">
        <v>277</v>
      </c>
      <c r="I7" s="120" t="s">
        <v>300</v>
      </c>
      <c r="J7" s="120" t="s">
        <v>302</v>
      </c>
      <c r="K7" s="120" t="s">
        <v>304</v>
      </c>
      <c r="L7" s="11" t="s">
        <v>311</v>
      </c>
      <c r="M7" s="65" t="s">
        <v>305</v>
      </c>
      <c r="N7" s="124">
        <v>42000</v>
      </c>
      <c r="O7" s="124">
        <v>2240</v>
      </c>
      <c r="P7" s="121" t="s">
        <v>139</v>
      </c>
      <c r="Q7" s="80">
        <v>45540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310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/>
      <c r="G10" s="49"/>
      <c r="H10" s="49"/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/>
      <c r="G11" s="49"/>
      <c r="H11" s="49"/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/>
      <c r="G13" s="49"/>
      <c r="H13" s="49"/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/>
      <c r="G14" s="49"/>
      <c r="H14" s="49"/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/>
      <c r="G15" s="49"/>
      <c r="H15" s="49"/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/>
      <c r="G16" s="49"/>
      <c r="H16" s="49"/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/>
      <c r="G17" s="49"/>
      <c r="H17" s="49"/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ref="F19:F70" si="5">IF(J19&lt;&gt;"", $F$5, "")</f>
        <v/>
      </c>
      <c r="G19" s="49" t="str">
        <f t="shared" ref="G19:G70" si="6">IF(J19&lt;&gt;"", $G$5, "")</f>
        <v/>
      </c>
      <c r="H19" s="49" t="str">
        <f t="shared" ref="H19:H70" si="7">IF(J19&lt;&gt;"", $H$5, "")</f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G11" sqref="G1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 t="s">
        <v>248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 t="s">
        <v>249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250</v>
      </c>
      <c r="C5" s="38" t="s">
        <v>251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254</v>
      </c>
      <c r="I5" s="84">
        <v>225206</v>
      </c>
      <c r="J5" s="38" t="s">
        <v>260</v>
      </c>
      <c r="K5" s="84">
        <v>225206</v>
      </c>
      <c r="L5" s="84" t="s">
        <v>261</v>
      </c>
      <c r="M5" s="38" t="s">
        <v>262</v>
      </c>
      <c r="N5" s="84">
        <v>24307</v>
      </c>
      <c r="O5" s="84" t="s">
        <v>263</v>
      </c>
      <c r="P5" s="84">
        <v>617280</v>
      </c>
      <c r="Q5" s="38" t="s">
        <v>271</v>
      </c>
      <c r="R5" s="38" t="s">
        <v>256</v>
      </c>
      <c r="S5" s="84" t="s">
        <v>273</v>
      </c>
      <c r="T5" s="84" t="s">
        <v>273</v>
      </c>
      <c r="U5" s="84" t="s">
        <v>272</v>
      </c>
      <c r="V5" s="84" t="s">
        <v>257</v>
      </c>
      <c r="W5" s="84">
        <v>541</v>
      </c>
      <c r="X5" s="38" t="s">
        <v>264</v>
      </c>
      <c r="Y5" s="84">
        <v>351633124</v>
      </c>
      <c r="Z5" s="38" t="s">
        <v>274</v>
      </c>
      <c r="AA5" s="108" t="s">
        <v>265</v>
      </c>
      <c r="AB5" s="84">
        <v>42000</v>
      </c>
      <c r="AC5" s="108" t="s">
        <v>258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2250</v>
      </c>
      <c r="AK5" s="84">
        <v>2250</v>
      </c>
      <c r="AL5" s="108" t="s">
        <v>275</v>
      </c>
      <c r="AM5" s="84">
        <v>23497.94</v>
      </c>
      <c r="AN5" s="112">
        <v>10502.06</v>
      </c>
      <c r="AO5" s="112">
        <v>34000</v>
      </c>
      <c r="AP5" s="112">
        <v>18502.060000000001</v>
      </c>
      <c r="AQ5" s="112">
        <v>1744.94</v>
      </c>
      <c r="AR5" s="112">
        <v>20247</v>
      </c>
      <c r="AS5" s="112">
        <v>18502.060000000001</v>
      </c>
      <c r="AT5" s="112">
        <v>1744.94</v>
      </c>
      <c r="AU5" s="112">
        <v>20247</v>
      </c>
      <c r="AV5" s="84">
        <v>26</v>
      </c>
      <c r="AW5" s="84"/>
      <c r="AX5" s="84"/>
      <c r="AY5" s="108"/>
      <c r="AZ5" s="84"/>
      <c r="BA5" s="84"/>
      <c r="BB5" s="84" t="s">
        <v>259</v>
      </c>
      <c r="BC5" s="84" t="s">
        <v>145</v>
      </c>
      <c r="BD5" s="108"/>
      <c r="BE5" s="84">
        <v>0</v>
      </c>
      <c r="BF5" s="38" t="s">
        <v>273</v>
      </c>
      <c r="BG5" s="84">
        <v>8092008433</v>
      </c>
      <c r="BH5" s="114" t="s">
        <v>276</v>
      </c>
      <c r="BI5" s="38" t="s">
        <v>110</v>
      </c>
      <c r="BJ5" s="85">
        <v>45874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4500</v>
      </c>
      <c r="BQ5" s="117" t="s">
        <v>202</v>
      </c>
      <c r="BR5" s="129" t="s">
        <v>292</v>
      </c>
    </row>
    <row r="6" spans="1:70" s="113" customFormat="1" ht="15" customHeight="1" x14ac:dyDescent="0.3">
      <c r="A6" s="84">
        <v>2</v>
      </c>
      <c r="B6" s="38" t="s">
        <v>250</v>
      </c>
      <c r="C6" s="38" t="s">
        <v>251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254</v>
      </c>
      <c r="I6" s="84">
        <v>225206</v>
      </c>
      <c r="J6" s="38" t="s">
        <v>260</v>
      </c>
      <c r="K6" s="84">
        <v>225206</v>
      </c>
      <c r="L6" s="84" t="s">
        <v>261</v>
      </c>
      <c r="M6" s="38" t="s">
        <v>262</v>
      </c>
      <c r="N6" s="84">
        <v>325531</v>
      </c>
      <c r="O6" s="84" t="s">
        <v>300</v>
      </c>
      <c r="P6" s="84">
        <v>740081</v>
      </c>
      <c r="Q6" s="38" t="s">
        <v>301</v>
      </c>
      <c r="R6" s="38" t="s">
        <v>256</v>
      </c>
      <c r="S6" s="84" t="s">
        <v>302</v>
      </c>
      <c r="T6" s="84" t="s">
        <v>302</v>
      </c>
      <c r="U6" s="84" t="s">
        <v>272</v>
      </c>
      <c r="V6" s="84" t="s">
        <v>257</v>
      </c>
      <c r="W6" s="84">
        <v>0</v>
      </c>
      <c r="X6" s="38" t="s">
        <v>303</v>
      </c>
      <c r="Y6" s="84">
        <v>355636982</v>
      </c>
      <c r="Z6" s="38" t="s">
        <v>304</v>
      </c>
      <c r="AA6" s="108" t="s">
        <v>305</v>
      </c>
      <c r="AB6" s="84">
        <v>42000</v>
      </c>
      <c r="AC6" s="108" t="s">
        <v>258</v>
      </c>
      <c r="AD6" s="84">
        <v>24</v>
      </c>
      <c r="AE6" s="84" t="s">
        <v>266</v>
      </c>
      <c r="AF6" s="84" t="s">
        <v>267</v>
      </c>
      <c r="AG6" s="108" t="s">
        <v>306</v>
      </c>
      <c r="AH6" s="84" t="s">
        <v>269</v>
      </c>
      <c r="AI6" s="108" t="s">
        <v>307</v>
      </c>
      <c r="AJ6" s="84">
        <v>2240</v>
      </c>
      <c r="AK6" s="84">
        <v>2240</v>
      </c>
      <c r="AL6" s="108" t="s">
        <v>308</v>
      </c>
      <c r="AM6" s="84">
        <v>11638.77</v>
      </c>
      <c r="AN6" s="112">
        <v>6241.23</v>
      </c>
      <c r="AO6" s="112">
        <v>17880</v>
      </c>
      <c r="AP6" s="112">
        <v>30361.23</v>
      </c>
      <c r="AQ6" s="112">
        <v>5568.77</v>
      </c>
      <c r="AR6" s="112">
        <v>35930</v>
      </c>
      <c r="AS6" s="112">
        <v>13993.52</v>
      </c>
      <c r="AT6" s="112">
        <v>3966.48</v>
      </c>
      <c r="AU6" s="112">
        <v>17960</v>
      </c>
      <c r="AV6" s="84">
        <v>16</v>
      </c>
      <c r="AW6" s="84"/>
      <c r="AX6" s="84"/>
      <c r="AY6" s="108"/>
      <c r="AZ6" s="84"/>
      <c r="BA6" s="84"/>
      <c r="BB6" s="84" t="s">
        <v>259</v>
      </c>
      <c r="BC6" s="84"/>
      <c r="BD6" s="108"/>
      <c r="BE6" s="84">
        <v>0</v>
      </c>
      <c r="BF6" s="38" t="s">
        <v>302</v>
      </c>
      <c r="BG6" s="84" t="s">
        <v>309</v>
      </c>
      <c r="BH6" s="114" t="s">
        <v>276</v>
      </c>
      <c r="BI6" s="38" t="s">
        <v>110</v>
      </c>
      <c r="BJ6" s="85">
        <v>45874</v>
      </c>
      <c r="BK6" s="84"/>
      <c r="BL6" s="38" t="s">
        <v>114</v>
      </c>
      <c r="BM6" s="115" t="s">
        <v>119</v>
      </c>
      <c r="BN6" s="116" t="s">
        <v>200</v>
      </c>
      <c r="BO6" s="84" t="s">
        <v>245</v>
      </c>
      <c r="BP6" s="84">
        <v>2240</v>
      </c>
      <c r="BQ6" s="117" t="s">
        <v>202</v>
      </c>
      <c r="BR6" s="118" t="s">
        <v>310</v>
      </c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29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29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29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29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29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29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29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2025-08-05T10:18:01Z</dcterms:modified>
</cp:coreProperties>
</file>