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2-Sep-25/Challa Gali Mojesh/"/>
    </mc:Choice>
  </mc:AlternateContent>
  <xr:revisionPtr revIDLastSave="27" documentId="13_ncr:1_{B4E2AE9F-45FA-4231-BB4E-FF078A3E01B1}" xr6:coauthVersionLast="47" xr6:coauthVersionMax="47" xr10:uidLastSave="{6521E89D-3E6F-48C1-994D-2243A50687A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5" i="20"/>
  <c r="C15" i="20"/>
  <c r="C10" i="20"/>
  <c r="C11" i="20"/>
  <c r="C9" i="20"/>
  <c r="B11" i="20"/>
  <c r="B13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H10" i="20"/>
  <c r="H14" i="20"/>
  <c r="H6" i="20"/>
  <c r="H9" i="20"/>
  <c r="H7" i="20"/>
  <c r="H8" i="20"/>
  <c r="H13" i="20"/>
  <c r="H12" i="20"/>
  <c r="H15" i="20"/>
  <c r="H16" i="20"/>
  <c r="H11" i="20"/>
  <c r="D5" i="24" l="1"/>
  <c r="R5" i="7"/>
  <c r="E5" i="24"/>
  <c r="T5" i="7"/>
  <c r="G6" i="20"/>
  <c r="G7" i="20"/>
  <c r="G12" i="20"/>
  <c r="G8" i="20"/>
  <c r="G11" i="20"/>
  <c r="G13" i="20"/>
  <c r="G10" i="20"/>
  <c r="G14" i="20"/>
  <c r="G16" i="20"/>
  <c r="G9" i="20"/>
  <c r="G5" i="20"/>
  <c r="G15" i="20"/>
  <c r="F12" i="20"/>
  <c r="F15" i="20"/>
  <c r="F16" i="20"/>
  <c r="F8" i="20"/>
  <c r="F10" i="20"/>
  <c r="F6" i="20"/>
  <c r="F11" i="20"/>
  <c r="F13" i="20"/>
  <c r="F9" i="20"/>
  <c r="F7" i="20"/>
  <c r="F5" i="20"/>
  <c r="F14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<sst xmlns="http://schemas.openxmlformats.org/spreadsheetml/2006/main" count="70849" uniqueCount="6710">
  <si>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</si>
  <si>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</si>
  <si>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</si>
  <si>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</si>
  <si>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</si>
  <si>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</si>
  <si>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</si>
  <si>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</si>
  <si>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</si>
  <si>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</si>
  <si>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</si>
  <si>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</si>
  <si>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</si>
  <si>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</si>
  <si>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</si>
  <si>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</si>
  <si>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</si>
  <si>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</si>
  <si>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</si>
  <si>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</si>
  <si>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</si>
  <si>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</si>
  <si>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</si>
  <si>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</si>
  <si>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</si>
  <si>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</si>
  <si>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</si>
  <si>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</si>
  <si>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</si>
  <si>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</si>
  <si>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</si>
  <si>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</si>
  <si>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</si>
  <si>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</si>
  <si>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</si>
  <si>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</si>
  <si>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</si>
  <si>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</si>
  <si>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</si>
  <si>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</si>
  <si>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</si>
  <si>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</si>
  <si>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</si>
  <si>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</si>
  <si>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</si>
  <si>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</si>
  <si>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</si>
  <si>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</si>
  <si>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</si>
  <si>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</si>
  <si>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</si>
  <si>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</si>
  <si>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</si>
  <si>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</si>
  <si>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</si>
  <si>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</si>
  <si>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</si>
  <si>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</si>
  <si>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</si>
  <si>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</si>
  <si>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</si>
  <si>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</si>
  <si>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</si>
  <si>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</si>
  <si>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</si>
  <si>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</si>
  <si>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</si>
  <si>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</si>
  <si>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</si>
  <si>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</si>
  <si>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</si>
  <si>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</si>
  <si>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</si>
  <si>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</si>
  <si>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</si>
  <si>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</si>
  <si>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</si>
  <si>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</si>
  <si>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</si>
  <si>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</si>
  <si>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</si>
  <si>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</si>
  <si>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</si>
  <si>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</si>
  <si>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</si>
  <si>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</si>
  <si>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</si>
  <si>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</si>
  <si>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</si>
  <si>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</si>
  <si>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</si>
  <si>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</si>
  <si>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</si>
  <si>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</si>
  <si>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</si>
  <si>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</si>
  <si>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</si>
  <si>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</si>
  <si>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</si>
  <si>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</si>
  <si>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</si>
  <si>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</si>
  <si>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</si>
  <si>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</si>
  <si>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</si>
  <si>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</si>
  <si>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</si>
  <si>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</si>
  <si>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</si>
  <si>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</si>
  <si>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</si>
  <si>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</si>
  <si>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</si>
  <si>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</si>
  <si>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</si>
  <si>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</si>
  <si>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</si>
  <si>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</si>
  <si>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</si>
  <si>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</si>
  <si>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</si>
  <si>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</si>
  <si>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</si>
  <si>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</si>
  <si>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</si>
  <si>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</si>
  <si>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</si>
  <si>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</si>
  <si>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</si>
  <si>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</si>
  <si>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</si>
  <si>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</si>
  <si>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</si>
  <si>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</si>
  <si>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</si>
  <si>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</si>
  <si>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</si>
  <si>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</si>
  <si>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</si>
  <si>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</si>
  <si>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</si>
  <si>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</si>
  <si>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</si>
  <si>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</si>
  <si>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</si>
  <si>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</si>
  <si>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</si>
  <si>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</si>
  <si>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</si>
  <si>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</si>
  <si>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</si>
  <si>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</si>
  <si>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</si>
  <si>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</si>
  <si>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</si>
  <si>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</si>
  <si>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</si>
  <si>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</si>
  <si>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</si>
  <si>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</si>
  <si>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</si>
  <si>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</si>
  <si>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</si>
  <si>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</si>
  <si>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</si>
  <si>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</si>
  <si>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</si>
  <si>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</si>
  <si>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</si>
  <si>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</si>
  <si>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</si>
  <si>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</si>
  <si>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</si>
  <si>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</si>
  <si>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</si>
  <si>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</si>
  <si>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</si>
  <si>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</si>
  <si>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</si>
  <si>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</si>
  <si>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</si>
  <si>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</si>
  <si>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</si>
  <si>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</si>
  <si>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</si>
  <si>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</si>
  <si>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</si>
  <si>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</si>
  <si>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</si>
  <si>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</si>
  <si>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</si>
  <si>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</si>
  <si>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</si>
  <si>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</si>
  <si>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</si>
  <si>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</si>
  <si>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</si>
  <si>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</si>
  <si>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</si>
  <si>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</si>
  <si>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</si>
  <si>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</si>
  <si>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</si>
  <si>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</si>
  <si>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</si>
  <si>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</si>
  <si>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</si>
  <si>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</si>
  <si>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</si>
  <si>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</si>
  <si>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</si>
  <si>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</si>
  <si>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</si>
  <si>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</si>
  <si>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</si>
  <si>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</si>
  <si>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</si>
  <si>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</si>
  <si>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</si>
  <si>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</si>
  <si>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</si>
  <si>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</si>
  <si>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</si>
  <si>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</si>
  <si>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</si>
  <si>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</si>
  <si>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</si>
  <si>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</si>
  <si>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</si>
  <si>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</si>
  <si>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</si>
  <si>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</si>
  <si>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</si>
  <si>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</si>
  <si>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</si>
  <si>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</si>
  <si>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</si>
  <si>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</si>
  <si>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</si>
  <si>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</si>
  <si>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</si>
  <si>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</si>
  <si>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</si>
  <si>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</si>
  <si>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</si>
  <si>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</si>
  <si>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</si>
  <si>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</si>
  <si>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</si>
  <si>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</si>
  <si>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</si>
  <si>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</si>
  <si>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</si>
  <si>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</si>
  <si>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</si>
  <si>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</si>
  <si>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</si>
  <si>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</si>
  <si>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</si>
  <si>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</si>
  <si>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</si>
  <si>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</si>
  <si>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</si>
  <si>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</si>
  <si>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</si>
  <si>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</si>
  <si>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</si>
  <si>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</si>
  <si>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</si>
  <si>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</si>
  <si>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</si>
  <si>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</si>
  <si>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</si>
  <si>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</si>
  <si>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</si>
  <si>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</si>
  <si>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</si>
  <si>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</si>
  <si>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</si>
  <si>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</si>
  <si>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</si>
  <si>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</si>
  <si>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</si>
  <si>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</si>
  <si>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</si>
  <si>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</si>
  <si>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</si>
  <si>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</si>
  <si>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</si>
  <si>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</si>
  <si>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</si>
  <si>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</si>
  <si>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</si>
  <si>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</si>
  <si>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</si>
  <si>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</si>
  <si>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</si>
  <si>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</si>
  <si>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</si>
  <si>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</si>
  <si>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</si>
  <si>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</si>
  <si>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</si>
  <si>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</si>
  <si>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</si>
  <si>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</si>
  <si>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</si>
  <si>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</si>
  <si>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</si>
  <si>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</si>
  <si>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</si>
  <si>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</si>
  <si>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</si>
  <si>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</si>
  <si>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</si>
  <si>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</si>
  <si>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</si>
  <si>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</si>
  <si>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</si>
  <si>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</si>
  <si>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</si>
  <si>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</si>
  <si>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</si>
  <si>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</si>
  <si>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</si>
  <si>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</si>
  <si>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</si>
  <si>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</si>
  <si>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</si>
  <si>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</si>
  <si>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</si>
  <si>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</si>
  <si>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</si>
  <si>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</si>
  <si>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</si>
  <si>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</si>
  <si>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</si>
  <si>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</si>
  <si>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</si>
  <si>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</si>
  <si>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</si>
  <si>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</si>
  <si>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</si>
  <si>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</si>
  <si>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</si>
  <si>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</si>
  <si>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</si>
  <si>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</si>
  <si>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</si>
  <si>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</si>
  <si>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</si>
  <si>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</si>
  <si>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</si>
  <si>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</si>
  <si>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</si>
  <si>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</si>
  <si>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</si>
  <si>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</si>
  <si>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</si>
  <si>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</si>
  <si>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</si>
  <si>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</si>
  <si>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</si>
  <si>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</si>
  <si>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</si>
  <si>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</si>
  <si>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</si>
  <si>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</si>
  <si>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</si>
  <si>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</si>
  <si>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</si>
  <si>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</si>
  <si>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</si>
  <si>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</si>
  <si>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</si>
  <si>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</si>
  <si>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</si>
  <si>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</si>
  <si>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</si>
  <si>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</si>
  <si>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</si>
  <si>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</si>
  <si>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</si>
  <si>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</si>
  <si>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</si>
  <si>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</si>
  <si>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</si>
  <si>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</si>
  <si>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</si>
  <si>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</si>
  <si>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</si>
  <si>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</si>
  <si>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</si>
  <si>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</si>
  <si>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</si>
  <si>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</si>
  <si>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</si>
  <si>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</si>
  <si>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</si>
  <si>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</si>
  <si>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</si>
  <si>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</si>
  <si>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</si>
  <si>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</si>
  <si>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</si>
  <si>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</si>
  <si>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</si>
  <si>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</si>
  <si>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</si>
  <si>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</si>
  <si>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</si>
  <si>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</si>
  <si>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</si>
  <si>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</si>
  <si>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</si>
  <si>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</si>
  <si>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</si>
  <si>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</si>
  <si>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</si>
  <si>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</si>
  <si>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</si>
  <si>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</si>
  <si>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</si>
  <si>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</si>
  <si>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</si>
  <si>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</si>
  <si>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</si>
  <si>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</si>
  <si>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</si>
  <si>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</si>
  <si>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</si>
  <si>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</si>
  <si>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</si>
  <si>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</si>
  <si>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</si>
  <si>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</si>
  <si>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</si>
  <si>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</si>
  <si>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</si>
  <si>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</si>
  <si>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</si>
  <si>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</si>
  <si>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</si>
  <si>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</si>
  <si>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</si>
  <si>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</si>
  <si>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</si>
  <si>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</si>
  <si>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</si>
  <si>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</si>
  <si>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</si>
  <si>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</si>
  <si>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</si>
  <si>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</si>
  <si>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</si>
  <si>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</si>
  <si>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</si>
  <si>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</si>
  <si>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</si>
  <si>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</si>
  <si>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</si>
  <si>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</si>
  <si>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</si>
  <si>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</si>
  <si>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</si>
  <si>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</si>
  <si>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</si>
  <si>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</si>
  <si>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</si>
  <si>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</si>
  <si>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</si>
  <si>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</si>
  <si>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</si>
  <si>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</si>
  <si>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</si>
  <si>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</si>
  <si>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</si>
  <si>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</si>
  <si>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</si>
  <si>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</si>
  <si>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</si>
  <si>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</si>
  <si>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</si>
  <si>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</si>
  <si>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</si>
  <si>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</si>
  <si>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</si>
  <si>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</si>
  <si>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</si>
  <si>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</si>
  <si>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</si>
  <si>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</si>
  <si>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</si>
  <si>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</si>
  <si>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</si>
  <si>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</si>
  <si>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</si>
  <si>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</si>
  <si>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</si>
  <si>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</si>
  <si>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</si>
  <si>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</si>
  <si>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</si>
  <si>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</si>
  <si>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</si>
  <si>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</si>
  <si>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</si>
  <si>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</si>
  <si>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</si>
  <si>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</si>
  <si>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</si>
  <si>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</si>
  <si>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</si>
  <si>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</si>
  <si>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</si>
  <si>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</si>
  <si>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</si>
  <si>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</si>
  <si>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</si>
  <si>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</si>
  <si>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</si>
  <si>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</si>
  <si>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</si>
  <si>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</si>
  <si>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</si>
  <si>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</si>
  <si>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</si>
  <si>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</si>
  <si>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</si>
  <si>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</si>
  <si>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</si>
  <si>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</si>
  <si>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</si>
  <si>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</si>
  <si>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</si>
  <si>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</si>
  <si>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</si>
  <si>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</si>
  <si>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</si>
  <si>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</si>
  <si>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</si>
  <si>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</si>
  <si>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</si>
  <si>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</si>
  <si>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</si>
  <si>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</si>
  <si>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</si>
  <si>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</si>
  <si>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</si>
  <si>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</si>
  <si>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</si>
  <si>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</si>
  <si>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</si>
  <si>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</si>
  <si>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</si>
  <si>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</si>
  <si>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</si>
  <si>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</si>
  <si>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</si>
  <si>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</si>
  <si>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</si>
  <si>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</si>
  <si>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</si>
  <si>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</si>
  <si>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</si>
  <si>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</si>
  <si>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</si>
  <si>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</si>
  <si>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</si>
  <si>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</si>
  <si>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</si>
  <si>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</si>
  <si>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</si>
  <si>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</si>
  <si>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</si>
  <si>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</si>
  <si>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</si>
  <si>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</si>
  <si>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</si>
  <si>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</si>
  <si>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</si>
  <si>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</si>
  <si>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</si>
  <si>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</si>
  <si>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</si>
  <si>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</si>
  <si>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</si>
  <si>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</si>
  <si>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</si>
  <si>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</si>
  <si>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</si>
  <si>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</si>
  <si>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</si>
  <si>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</si>
  <si>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</si>
  <si>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</si>
  <si>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</si>
  <si>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</si>
  <si>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</si>
  <si>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</si>
  <si>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</si>
  <si>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</si>
  <si>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</si>
  <si>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</si>
  <si>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</si>
  <si>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</si>
  <si>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</si>
  <si>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</si>
  <si>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</si>
  <si>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</si>
  <si>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</si>
  <si>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</si>
  <si>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</si>
  <si>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</si>
  <si>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</si>
  <si>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</si>
  <si>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</si>
  <si>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</si>
  <si>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</si>
  <si>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</si>
  <si>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</si>
  <si>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</si>
  <si>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</si>
  <si>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</si>
  <si>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</si>
  <si>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</si>
  <si>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</si>
  <si>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</si>
  <si>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</si>
  <si>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</si>
  <si>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</si>
  <si>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</si>
  <si>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</si>
  <si>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</si>
  <si>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</si>
  <si>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</si>
  <si>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</si>
  <si>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</si>
  <si>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</si>
  <si>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</si>
  <si>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</si>
  <si>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</si>
  <si>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</si>
  <si>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</si>
  <si>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</si>
  <si>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</si>
  <si>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</si>
  <si>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</si>
  <si>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</si>
  <si>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</si>
  <si>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</si>
  <si>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</si>
  <si>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</si>
  <si>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</si>
  <si>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</si>
  <si>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</si>
  <si>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</si>
  <si>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</si>
  <si>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</si>
  <si>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</si>
  <si>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</si>
  <si>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</si>
  <si>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</si>
  <si>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</si>
  <si>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</si>
  <si>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</si>
  <si>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</si>
  <si>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</si>
  <si>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</si>
  <si>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</si>
  <si>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</si>
  <si>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</si>
  <si>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</si>
  <si>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</si>
  <si>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</si>
  <si>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</si>
  <si>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</si>
  <si>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</si>
  <si>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</si>
  <si>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</si>
  <si>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</si>
  <si>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</si>
  <si>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</si>
  <si>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</si>
  <si>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</si>
  <si>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</si>
  <si>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</si>
  <si>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</si>
  <si>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</si>
  <si>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</si>
  <si>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</si>
  <si>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</si>
  <si>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</si>
  <si>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</si>
  <si>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</si>
  <si>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</si>
  <si>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</si>
  <si>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</si>
  <si>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</si>
  <si>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</si>
  <si>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</si>
  <si>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</si>
  <si>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</si>
  <si>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</si>
  <si>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</si>
  <si>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</si>
  <si>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</si>
  <si>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</si>
  <si>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</si>
  <si>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</si>
  <si>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</si>
  <si>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</si>
  <si>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</si>
  <si>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</si>
  <si>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</si>
  <si>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</si>
  <si>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</si>
  <si>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</si>
  <si>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</si>
  <si>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</si>
  <si>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</si>
  <si>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</si>
  <si>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</si>
  <si>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</si>
  <si>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</si>
  <si>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</si>
  <si>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</si>
  <si>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</si>
  <si>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</si>
  <si>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</si>
  <si>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</si>
  <si>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</si>
  <si>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</si>
  <si>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</si>
  <si>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</si>
  <si>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</si>
  <si>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</si>
  <si>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</si>
  <si>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</si>
  <si>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</si>
  <si>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</si>
  <si>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</si>
  <si>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</si>
  <si>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</si>
  <si>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</si>
  <si>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</si>
  <si>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</si>
  <si>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</si>
  <si>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</si>
  <si>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</si>
  <si>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</si>
  <si>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</si>
  <si>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</si>
  <si>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</si>
  <si>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</si>
  <si>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</si>
  <si>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</si>
  <si>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</si>
  <si>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</si>
  <si>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</si>
  <si>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</si>
  <si>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</si>
  <si>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</si>
  <si>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</si>
  <si>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</si>
  <si>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</si>
  <si>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</si>
  <si>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</si>
  <si>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</si>
  <si>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</si>
  <si>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</si>
  <si>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</si>
  <si>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</si>
  <si>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</si>
  <si>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</si>
  <si>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</si>
  <si>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</si>
  <si>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</si>
  <si>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</si>
  <si>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</si>
  <si>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</si>
  <si>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</si>
  <si>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</si>
  <si>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</si>
  <si>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</si>
  <si>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</si>
  <si>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</si>
  <si>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</si>
  <si>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</si>
  <si>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</si>
  <si>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</si>
  <si>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</si>
  <si>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</si>
  <si>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</si>
  <si>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</si>
  <si>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</si>
  <si>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</si>
  <si>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</si>
  <si>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</si>
  <si>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</si>
  <si>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</si>
  <si>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</si>
  <si>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</si>
  <si>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</si>
  <si>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</si>
  <si>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</si>
  <si>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</si>
  <si>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</si>
  <si>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</si>
  <si>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</si>
  <si>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</si>
  <si>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</si>
  <si>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</si>
  <si>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</si>
  <si>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</si>
  <si>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</si>
  <si>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</si>
  <si>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</si>
  <si>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</si>
  <si>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</si>
  <si>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</si>
  <si>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</si>
  <si>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</si>
  <si>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</si>
  <si>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</si>
  <si>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</si>
  <si>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</si>
  <si>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</si>
  <si>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</si>
  <si>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</si>
  <si>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</si>
  <si>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</si>
  <si>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</si>
  <si>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</si>
  <si>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</si>
  <si>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</si>
  <si>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</si>
  <si>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</si>
  <si>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</si>
  <si>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</si>
  <si>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</si>
  <si>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</si>
  <si>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</si>
  <si>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</si>
  <si>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</si>
  <si>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</si>
  <si>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</si>
  <si>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</si>
  <si>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</si>
  <si>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</si>
  <si>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</si>
  <si>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</si>
  <si>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</si>
  <si>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</si>
  <si>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</si>
  <si>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</si>
  <si>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</si>
  <si>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</si>
  <si>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</si>
  <si>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</si>
  <si>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</si>
  <si>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</si>
  <si>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</si>
  <si>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</si>
  <si>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</si>
  <si>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</si>
  <si>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</si>
  <si>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</si>
  <si>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</si>
  <si>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</si>
  <si>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</si>
  <si>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</si>
  <si>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</si>
  <si>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</si>
  <si>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</si>
  <si>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</si>
  <si>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</si>
  <si>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</si>
  <si>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</si>
  <si>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</si>
  <si>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</si>
  <si>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</si>
  <si>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</si>
  <si>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</si>
  <si>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</si>
  <si>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</si>
  <si>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</si>
  <si>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</si>
  <si>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</si>
  <si>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</si>
  <si>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</si>
  <si>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</si>
  <si>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</si>
  <si>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</si>
  <si>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</si>
  <si>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</si>
  <si>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</si>
  <si>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</si>
  <si>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</si>
  <si>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</si>
  <si>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</si>
  <si>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</si>
  <si>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</si>
  <si>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</si>
  <si>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</si>
  <si>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</si>
  <si>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</si>
  <si>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</si>
  <si>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</si>
  <si>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</si>
  <si>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</si>
  <si>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</si>
  <si>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</si>
  <si>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</si>
  <si>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</si>
  <si>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</si>
  <si>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</si>
  <si>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</si>
  <si>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</si>
  <si>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</si>
  <si>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</si>
  <si>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</si>
  <si>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</si>
  <si>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</si>
  <si>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</si>
  <si>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</si>
  <si>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</si>
  <si>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</si>
  <si>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</si>
  <si>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</si>
  <si>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</si>
  <si>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</si>
  <si>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</si>
  <si>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</si>
  <si>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</si>
  <si>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</si>
  <si>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</si>
  <si>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</si>
  <si>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</si>
  <si>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</si>
  <si>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</si>
  <si>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</si>
  <si>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</si>
  <si>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</si>
  <si>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</si>
  <si>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</si>
  <si>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</si>
  <si>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</si>
  <si>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</si>
  <si>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</si>
  <si>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</si>
  <si>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</si>
  <si>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</si>
  <si>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</si>
  <si>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</si>
  <si>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</si>
  <si>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</si>
  <si>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</si>
  <si>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</si>
  <si>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</si>
  <si>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</si>
  <si>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</si>
  <si>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</si>
  <si>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</si>
  <si>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</si>
  <si>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</si>
  <si>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</si>
  <si>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</si>
  <si>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</si>
  <si>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</si>
  <si>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</si>
  <si>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</si>
  <si>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</si>
  <si>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</si>
  <si>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</si>
  <si>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</si>
  <si>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</si>
  <si>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</si>
  <si>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</si>
  <si>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</si>
  <si>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</si>
  <si>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</si>
  <si>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</si>
  <si>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</si>
  <si>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</si>
  <si>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</si>
  <si>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</si>
  <si>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</si>
  <si>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</si>
  <si>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</si>
  <si>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</si>
  <si>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</si>
  <si>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</si>
  <si>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</si>
  <si>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</si>
  <si>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</si>
  <si>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</si>
  <si>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</si>
  <si>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</si>
  <si>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</si>
  <si>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</si>
  <si>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</si>
  <si>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</si>
  <si>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</si>
  <si>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</si>
  <si>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</si>
  <si>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</si>
  <si>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</si>
  <si>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</si>
  <si>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</si>
  <si>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</si>
  <si>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</si>
  <si>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</si>
  <si>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</si>
  <si>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</si>
  <si>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</si>
  <si>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</si>
  <si>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</si>
  <si>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</si>
  <si>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</si>
  <si>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</si>
  <si>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</si>
  <si>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</si>
  <si>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</si>
  <si>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</si>
  <si>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</si>
  <si>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</si>
  <si>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</si>
  <si>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</si>
  <si>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</si>
  <si>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</si>
  <si>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</si>
  <si>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</si>
  <si>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</si>
  <si>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</si>
  <si>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</si>
  <si>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</si>
  <si>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</si>
  <si>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</si>
  <si>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</si>
  <si>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</si>
  <si>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</si>
  <si>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</si>
  <si>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</si>
  <si>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</si>
  <si>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</si>
  <si>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</si>
  <si>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</si>
  <si>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</si>
  <si>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</si>
  <si>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</si>
  <si>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</si>
  <si>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</si>
  <si>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</si>
  <si>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</si>
  <si>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</si>
  <si>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</si>
  <si>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</si>
  <si>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</si>
  <si>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</si>
  <si>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</si>
  <si>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</si>
  <si>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</si>
  <si>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</si>
  <si>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</si>
  <si>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</si>
  <si>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</si>
  <si>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</si>
  <si>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</si>
  <si>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</si>
  <si>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</si>
  <si>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</si>
  <si>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</si>
  <si>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</si>
  <si>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</si>
  <si>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</si>
  <si>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</si>
  <si>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</si>
  <si>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</si>
  <si>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</si>
  <si>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</si>
  <si>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</si>
  <si>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</si>
  <si>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</si>
  <si>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</si>
  <si>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</si>
  <si>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</si>
  <si>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</si>
  <si>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</si>
  <si>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</si>
  <si>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</si>
  <si>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</si>
  <si>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</si>
  <si>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</si>
  <si>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</si>
  <si>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</si>
  <si>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</si>
  <si>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</si>
  <si>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</si>
  <si>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</si>
  <si>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</si>
  <si>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</si>
  <si>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</si>
  <si>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</si>
  <si>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</si>
  <si>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</si>
  <si>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</si>
  <si>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</si>
  <si>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</si>
  <si>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</si>
  <si>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</si>
  <si>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</si>
  <si>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</si>
  <si>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</si>
  <si>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</si>
  <si>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</si>
  <si>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</si>
  <si>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</si>
  <si>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</si>
  <si>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</si>
  <si>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</si>
  <si>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</si>
  <si>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</si>
  <si>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</si>
  <si>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</si>
  <si>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</si>
  <si>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</si>
  <si>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</si>
  <si>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</si>
  <si>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</si>
  <si>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</si>
  <si>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</si>
  <si>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</si>
  <si>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</si>
  <si>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</si>
  <si>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</si>
  <si>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</si>
  <si>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</si>
  <si>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</si>
  <si>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</si>
  <si>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</si>
  <si>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</si>
  <si>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</si>
  <si>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</si>
  <si>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</si>
  <si>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</si>
  <si>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</si>
  <si>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</si>
  <si>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</si>
  <si>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</si>
  <si>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</si>
  <si>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</si>
  <si>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</si>
  <si>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</si>
  <si>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</si>
  <si>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</si>
  <si>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</si>
  <si>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</si>
  <si>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</si>
  <si>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</si>
  <si>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</si>
  <si>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</si>
  <si>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</si>
  <si>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</si>
  <si>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</si>
  <si>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</si>
  <si>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</si>
  <si>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</si>
  <si>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</si>
  <si>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</si>
  <si>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</si>
  <si>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</si>
  <si>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</si>
  <si>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</si>
  <si>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</si>
  <si>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</si>
  <si>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</si>
  <si>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</si>
  <si>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</si>
  <si>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</si>
  <si>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</si>
  <si>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</si>
  <si>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</si>
  <si>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</si>
  <si>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</si>
  <si>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</si>
  <si>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</si>
  <si>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</si>
  <si>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</si>
  <si>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</si>
  <si>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</si>
  <si>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</si>
  <si>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</si>
  <si>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</si>
  <si>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</si>
  <si>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</si>
  <si>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</si>
  <si>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</si>
  <si>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</si>
  <si>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</si>
  <si>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</si>
  <si>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</si>
  <si>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</si>
  <si>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</si>
  <si>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</si>
  <si>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</si>
  <si>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</si>
  <si>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</si>
  <si>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</si>
  <si>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</si>
  <si>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</si>
  <si>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</si>
  <si>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</si>
  <si>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</si>
  <si>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</si>
  <si>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</si>
  <si>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</si>
  <si>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</si>
  <si>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</si>
  <si>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</si>
  <si>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</si>
  <si>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</si>
  <si>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</si>
  <si>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</si>
  <si>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</si>
  <si>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</si>
  <si>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</si>
  <si>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</si>
  <si>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</si>
  <si>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</si>
  <si>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</si>
  <si>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</si>
  <si>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</si>
  <si>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</si>
  <si>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</si>
  <si>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</si>
  <si>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</si>
  <si>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</si>
  <si>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</si>
  <si>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</si>
  <si>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</si>
  <si>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</si>
  <si>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</si>
  <si>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</si>
  <si>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</si>
  <si>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</si>
  <si>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</si>
  <si>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</si>
  <si>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</si>
  <si>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</si>
  <si>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</si>
  <si>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</si>
  <si>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</si>
  <si>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</si>
  <si>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</si>
  <si>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</si>
  <si>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</si>
  <si>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</si>
  <si>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</si>
  <si>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</si>
  <si>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</si>
  <si>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</si>
  <si>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</si>
  <si>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</si>
  <si>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</si>
  <si>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</si>
  <si>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</si>
  <si>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</si>
  <si>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</si>
  <si>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</si>
  <si>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</si>
  <si>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</si>
  <si>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</si>
  <si>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</si>
  <si>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</si>
  <si>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</si>
  <si>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</si>
  <si>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</si>
  <si>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</si>
  <si>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</si>
  <si>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</si>
  <si>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</si>
  <si>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</si>
  <si>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</si>
  <si>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</si>
  <si>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</si>
  <si>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</si>
  <si>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</si>
  <si>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</si>
  <si>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</si>
  <si>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</si>
  <si>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</si>
  <si>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</si>
  <si>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</si>
  <si>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</si>
  <si>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</si>
  <si>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</si>
  <si>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</si>
  <si>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</si>
  <si>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</si>
  <si>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</si>
  <si>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</si>
  <si>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</si>
  <si>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</si>
  <si>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</si>
  <si>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</si>
  <si>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</si>
  <si>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</si>
  <si>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</si>
  <si>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</si>
  <si>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</si>
  <si>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</si>
  <si>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</si>
  <si>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</si>
  <si>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</si>
  <si>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</si>
  <si>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</si>
  <si>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</si>
  <si>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</si>
  <si>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</si>
  <si>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</si>
  <si>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</si>
  <si>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</si>
  <si>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</si>
  <si>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</si>
  <si>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</si>
  <si>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</si>
  <si>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</si>
  <si>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</si>
  <si>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</si>
  <si>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</si>
  <si>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</si>
  <si>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</si>
  <si>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</si>
  <si>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</si>
  <si>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</si>
  <si>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</si>
  <si>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</si>
  <si>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</si>
  <si>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</si>
  <si>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</si>
  <si>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</si>
  <si>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</si>
  <si>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</si>
  <si>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</si>
  <si>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</si>
  <si>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</si>
  <si>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</si>
  <si>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</si>
  <si>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</si>
  <si>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</si>
  <si>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</si>
  <si>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</si>
  <si>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</si>
  <si>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</si>
  <si>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</si>
  <si>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</si>
  <si>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</si>
  <si>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</si>
  <si>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</si>
  <si>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</si>
  <si>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</si>
  <si>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</si>
  <si>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</si>
  <si>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</si>
  <si>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</si>
  <si>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</si>
  <si>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</si>
  <si>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</si>
  <si>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</si>
  <si>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</si>
  <si>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</si>
  <si>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</si>
  <si>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</si>
  <si>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</si>
  <si>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</si>
  <si>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</si>
  <si>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</si>
  <si>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</si>
  <si>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</si>
  <si>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</si>
  <si>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</si>
  <si>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</si>
  <si>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</si>
  <si>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</si>
  <si>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</si>
  <si>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</si>
  <si>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</si>
  <si>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</si>
  <si>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</si>
  <si>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</si>
  <si>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</si>
  <si>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</si>
  <si>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</si>
  <si>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</si>
  <si>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</si>
  <si>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</si>
  <si>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</si>
  <si>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</si>
  <si>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</si>
  <si>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</si>
  <si>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</si>
  <si>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</si>
  <si>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</si>
  <si>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</si>
  <si>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</si>
  <si>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</si>
  <si>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</si>
  <si>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</si>
  <si>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</si>
  <si>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</si>
  <si>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</si>
  <si>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</si>
  <si>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</si>
  <si>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</si>
  <si>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</si>
  <si>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</si>
  <si>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</si>
  <si>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</si>
  <si>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</si>
  <si>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</si>
  <si>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</si>
  <si>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</si>
  <si>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</si>
  <si>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</si>
  <si>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</si>
  <si>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</si>
  <si>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</si>
  <si>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</si>
  <si>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</si>
  <si>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</si>
  <si>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</si>
  <si>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</si>
  <si>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</si>
  <si>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</si>
  <si>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</si>
  <si>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</si>
  <si>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</si>
  <si>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</si>
  <si>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</si>
  <si>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</si>
  <si>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</si>
  <si>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</si>
  <si>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</si>
  <si>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</si>
  <si>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</si>
  <si>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</si>
  <si>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</si>
  <si>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</si>
  <si>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</si>
  <si>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</si>
  <si>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</si>
  <si>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</si>
  <si>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</si>
  <si>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</si>
  <si>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</si>
  <si>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</si>
  <si>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</si>
  <si>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</si>
  <si>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</si>
  <si>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</si>
  <si>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</si>
  <si>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</si>
  <si>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</si>
  <si>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</si>
  <si>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</si>
  <si>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</si>
  <si>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</si>
  <si>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</si>
  <si>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</si>
  <si>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</si>
  <si>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</si>
  <si>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</si>
  <si>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</si>
  <si>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</si>
  <si>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</si>
  <si>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</si>
  <si>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</si>
  <si>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</si>
  <si>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</si>
  <si>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</si>
  <si>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</si>
  <si>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</si>
  <si>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</si>
  <si>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</si>
  <si>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</si>
  <si>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</si>
  <si>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</si>
  <si>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</si>
  <si>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</si>
  <si>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</si>
  <si>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</si>
  <si>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</si>
  <si>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</si>
  <si>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</si>
  <si>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</si>
  <si>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</si>
  <si>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</si>
  <si>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</si>
  <si>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</si>
  <si>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</si>
  <si>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</si>
  <si>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</si>
  <si>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</si>
  <si>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</si>
  <si>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</si>
  <si>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</si>
  <si>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</si>
  <si>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</si>
  <si>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</si>
  <si>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</si>
  <si>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</si>
  <si>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</si>
  <si>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</si>
  <si>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</si>
  <si>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</si>
  <si>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</si>
  <si>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</si>
  <si>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</si>
  <si>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</si>
  <si>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</si>
  <si>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</si>
  <si>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</si>
  <si>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</si>
  <si>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</si>
  <si>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</si>
  <si>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</si>
  <si>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</si>
  <si>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</si>
  <si>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</si>
  <si>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</si>
  <si>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</si>
  <si>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</si>
  <si>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</si>
  <si>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</si>
  <si>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</si>
  <si>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</si>
  <si>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</si>
  <si>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</si>
  <si>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</si>
  <si>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</si>
  <si>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</si>
  <si>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</si>
  <si>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</si>
  <si>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</si>
  <si>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</si>
  <si>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</si>
  <si>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</si>
  <si>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</si>
  <si>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</si>
  <si>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</si>
  <si>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</si>
  <si>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</si>
  <si>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</si>
  <si>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</si>
  <si>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</si>
  <si>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</si>
  <si>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</si>
  <si>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</si>
  <si>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</si>
  <si>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</si>
  <si>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</si>
  <si>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</si>
  <si>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</si>
  <si>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</si>
  <si>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</si>
  <si>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</si>
  <si>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</si>
  <si>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</si>
  <si>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</si>
  <si>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</si>
  <si>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</si>
  <si>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</si>
  <si>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</si>
  <si>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</si>
  <si>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</si>
  <si>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</si>
  <si>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</si>
  <si>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</si>
  <si>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</si>
  <si>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</si>
  <si>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</si>
  <si>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</si>
  <si>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</si>
  <si>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</si>
  <si>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</si>
  <si>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</si>
  <si>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</si>
  <si>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</si>
  <si>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</si>
  <si>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</si>
  <si>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</si>
  <si>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</si>
  <si>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</si>
  <si>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</si>
  <si>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</si>
  <si>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</si>
  <si>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</si>
  <si>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</si>
  <si>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</si>
  <si>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</si>
  <si>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</si>
  <si>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</si>
  <si>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</si>
  <si>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</si>
  <si>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</si>
  <si>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</si>
  <si>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</si>
  <si>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</si>
  <si>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</si>
  <si>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</si>
  <si>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</si>
  <si>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</si>
  <si>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</si>
  <si>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</si>
  <si>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</si>
  <si>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</si>
  <si>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</si>
  <si>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</si>
  <si>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</si>
  <si>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</si>
  <si>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</si>
  <si>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</si>
  <si>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</si>
  <si>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</si>
  <si>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</si>
  <si>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</si>
  <si>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</si>
  <si>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</si>
  <si>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</si>
  <si>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</si>
  <si>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</si>
  <si>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</si>
  <si>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</si>
  <si>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</si>
  <si>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</si>
  <si>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</si>
  <si>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</si>
  <si>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</si>
  <si>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</si>
  <si>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</si>
  <si>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</si>
  <si>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</si>
  <si>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</si>
  <si>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</si>
  <si>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</si>
  <si>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</si>
  <si>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</si>
  <si>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</si>
  <si>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</si>
  <si>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</si>
  <si>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</si>
  <si>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</si>
  <si>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</si>
  <si>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</si>
  <si>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</si>
  <si>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</si>
  <si>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</si>
  <si>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</si>
  <si>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</si>
  <si>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</si>
  <si>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</si>
  <si>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</si>
  <si>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</si>
  <si>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</si>
  <si>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</si>
  <si>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</si>
  <si>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</si>
  <si>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</si>
  <si>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</si>
  <si>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</si>
  <si>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</si>
  <si>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</si>
  <si>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</si>
  <si>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</si>
  <si>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</si>
  <si>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</si>
  <si>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</si>
  <si>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</si>
  <si>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</si>
  <si>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</si>
  <si>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</si>
  <si>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</si>
  <si>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</si>
  <si>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</si>
  <si>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</si>
  <si>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</si>
  <si>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</si>
  <si>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</si>
  <si>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</si>
  <si>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</si>
  <si>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</si>
  <si>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</si>
  <si>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</si>
  <si>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</si>
  <si>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</si>
  <si>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</si>
  <si>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</si>
  <si>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</si>
  <si>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</si>
  <si>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</si>
  <si>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</si>
  <si>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</si>
  <si>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</si>
  <si>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</si>
  <si>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</si>
  <si>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</si>
  <si>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</si>
  <si>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</si>
  <si>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</si>
  <si>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</si>
  <si>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</si>
  <si>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</si>
  <si>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</si>
  <si>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</si>
  <si>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</si>
  <si>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</si>
  <si>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</si>
  <si>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</si>
  <si>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</si>
  <si>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</si>
  <si>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</si>
  <si>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</si>
  <si>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</si>
  <si>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</si>
  <si>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</si>
  <si>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</si>
  <si>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</si>
  <si>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</si>
  <si>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</si>
  <si>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</si>
  <si>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</si>
  <si>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</si>
  <si>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</si>
  <si>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</si>
  <si>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</si>
  <si>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</si>
  <si>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</si>
  <si>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</si>
  <si>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</si>
  <si>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</si>
  <si>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</si>
  <si>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</si>
  <si>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</si>
  <si>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</si>
  <si>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</si>
  <si>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</si>
  <si>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</si>
  <si>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</si>
  <si>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</si>
  <si>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</si>
  <si>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</si>
  <si>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</si>
  <si>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</si>
  <si>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</si>
  <si>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</si>
  <si>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</si>
  <si>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</si>
  <si>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</si>
  <si>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</si>
  <si>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</si>
  <si>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</si>
  <si>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</si>
  <si>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</si>
  <si>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</si>
  <si>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</si>
  <si>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</si>
  <si>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</si>
  <si>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</si>
  <si>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</si>
  <si>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</si>
  <si>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</si>
  <si>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</si>
  <si>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</si>
  <si>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</si>
  <si>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</si>
  <si>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</si>
  <si>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</si>
  <si>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</si>
  <si>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</si>
  <si>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</si>
  <si>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</si>
  <si>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</si>
  <si>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</si>
  <si>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</si>
  <si>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</si>
  <si>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</si>
  <si>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</si>
  <si>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</si>
  <si>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</si>
  <si>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</si>
  <si>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</si>
  <si>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</si>
  <si>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</si>
  <si>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</si>
  <si>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</si>
  <si>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</si>
  <si>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</si>
  <si>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</si>
  <si>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</si>
  <si>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</si>
  <si>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</si>
  <si>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</si>
  <si>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</si>
  <si>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</si>
  <si>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</si>
  <si>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</si>
  <si>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</si>
  <si>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</si>
  <si>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</si>
  <si>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</si>
  <si>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</si>
  <si>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</si>
  <si>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</si>
  <si>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</si>
  <si>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</si>
  <si>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</si>
  <si>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</si>
  <si>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</si>
  <si>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</si>
  <si>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</si>
  <si>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</si>
  <si>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</si>
  <si>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</si>
  <si>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</si>
  <si>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</si>
  <si>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</si>
  <si>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</si>
  <si>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</si>
  <si>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</si>
  <si>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</si>
  <si>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</si>
  <si>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</si>
  <si>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</si>
  <si>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</si>
  <si>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</si>
  <si>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</si>
  <si>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</si>
  <si>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</si>
  <si>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</si>
  <si>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</si>
  <si>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</si>
  <si>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</si>
  <si>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</si>
  <si>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</si>
  <si>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</si>
  <si>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</si>
  <si>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</si>
  <si>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</si>
  <si>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</si>
  <si>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</si>
  <si>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</si>
  <si>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</si>
  <si>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</si>
  <si>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</si>
  <si>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</si>
  <si>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</si>
  <si>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</si>
  <si>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</si>
  <si>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</si>
  <si>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</si>
  <si>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</si>
  <si>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</si>
  <si>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</si>
  <si>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</si>
  <si>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</si>
  <si>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</si>
  <si>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</si>
  <si>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</si>
  <si>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</si>
  <si>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</si>
  <si>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</si>
  <si>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</si>
  <si>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</si>
  <si>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</si>
  <si>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</si>
  <si>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</si>
  <si>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</si>
  <si>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</si>
  <si>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</si>
  <si>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</si>
  <si>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</si>
  <si>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</si>
  <si>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</si>
  <si>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</si>
  <si>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</si>
  <si>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</si>
  <si>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</si>
  <si>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</si>
  <si>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</si>
  <si>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</si>
  <si>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</si>
  <si>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</si>
  <si>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</si>
  <si>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</si>
  <si>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</si>
  <si>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</si>
  <si>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</si>
  <si>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</si>
  <si>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</si>
  <si>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</si>
  <si>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</si>
  <si>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</si>
  <si>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</si>
  <si>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</si>
  <si>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</si>
  <si>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</si>
  <si>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</si>
  <si>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</si>
  <si>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</si>
  <si>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</si>
  <si>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</si>
  <si>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</si>
  <si>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</si>
  <si>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</si>
  <si>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</si>
  <si>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</si>
  <si>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</si>
  <si>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</si>
  <si>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</si>
  <si>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</si>
  <si>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</si>
  <si>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</si>
  <si>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</si>
  <si>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</si>
  <si>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</si>
  <si>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</si>
  <si>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</si>
  <si>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</si>
  <si>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</si>
  <si>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</si>
  <si>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</si>
  <si>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</si>
  <si>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</si>
  <si>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</si>
  <si>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</si>
  <si>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</si>
  <si>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</si>
  <si>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</si>
  <si>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</si>
  <si>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</si>
  <si>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</si>
  <si>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</si>
  <si>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</si>
  <si>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</si>
  <si>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</si>
  <si>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</si>
  <si>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</si>
  <si>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</si>
  <si>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</si>
  <si>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</si>
  <si>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</si>
  <si>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</si>
  <si>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</si>
  <si>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</si>
  <si>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</si>
  <si>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</si>
  <si>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</si>
  <si>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</si>
  <si>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</si>
  <si>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</si>
  <si>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</si>
  <si>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</si>
  <si>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</si>
  <si>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</si>
  <si>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</si>
  <si>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</si>
  <si>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</si>
  <si>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</si>
  <si>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</si>
  <si>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</si>
  <si>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</si>
  <si>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</si>
  <si>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</si>
  <si>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</si>
  <si>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</si>
  <si>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</si>
  <si>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</si>
  <si>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</si>
  <si>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</si>
  <si>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</si>
  <si>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</si>
  <si>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</si>
  <si>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</si>
  <si>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</si>
  <si>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</si>
  <si>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</si>
  <si>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</si>
  <si>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</si>
  <si>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</si>
  <si>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</si>
  <si>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</si>
  <si>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</si>
  <si>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</si>
  <si>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</si>
  <si>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</si>
  <si>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</si>
  <si>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</si>
  <si>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</si>
  <si>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</si>
  <si>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</si>
  <si>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</si>
  <si>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</si>
  <si>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</si>
  <si>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</si>
  <si>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</si>
  <si>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</si>
  <si>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</si>
  <si>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</si>
  <si>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</si>
  <si>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</si>
  <si>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</si>
  <si>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</si>
  <si>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</si>
  <si>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</si>
  <si>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</si>
  <si>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</si>
  <si>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</si>
  <si>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</si>
  <si>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</si>
  <si>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</si>
  <si>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</si>
  <si>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</si>
  <si>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</si>
  <si>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</si>
  <si>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</si>
  <si>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</si>
  <si>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</si>
  <si>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</si>
  <si>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</si>
  <si>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</si>
  <si>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</si>
  <si>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</si>
  <si>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</si>
  <si>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</si>
  <si>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</si>
  <si>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</si>
  <si>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</si>
  <si>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</si>
  <si>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</si>
  <si>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</si>
  <si>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</si>
  <si>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</si>
  <si>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</si>
  <si>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</si>
  <si>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</si>
  <si>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</si>
  <si>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</si>
  <si>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</si>
  <si>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</si>
  <si>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</si>
  <si>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</si>
  <si>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</si>
  <si>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</si>
  <si>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</si>
  <si>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</si>
  <si>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</si>
  <si>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</si>
  <si>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</si>
  <si>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</si>
  <si>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</si>
  <si>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</si>
  <si>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</si>
  <si>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</si>
  <si>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</si>
  <si>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</si>
  <si>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</si>
  <si>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</si>
  <si>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</si>
  <si>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</si>
  <si>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</si>
  <si>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</si>
  <si>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</si>
  <si>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</si>
  <si>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</si>
  <si>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</si>
  <si>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</si>
  <si>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</si>
  <si>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</si>
  <si>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</si>
  <si>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</si>
  <si>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</si>
  <si>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</si>
  <si>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</si>
  <si>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</si>
  <si>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</si>
  <si>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</si>
  <si>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</si>
  <si>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</si>
  <si>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</si>
  <si>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</si>
  <si>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</si>
  <si>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</si>
  <si>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</si>
  <si>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</si>
  <si>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</si>
  <si>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</si>
  <si>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</si>
  <si>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</si>
  <si>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</si>
  <si>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</si>
  <si>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</si>
  <si>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</si>
  <si>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</si>
  <si>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</si>
  <si>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</si>
  <si>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</si>
  <si>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</si>
  <si>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</si>
  <si>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</si>
  <si>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</si>
  <si>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</si>
  <si>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</si>
  <si>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</si>
  <si>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</si>
  <si>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</si>
  <si>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</si>
  <si>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</si>
  <si>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</si>
  <si>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</si>
  <si>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</si>
  <si>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</si>
  <si>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</si>
  <si>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</si>
  <si>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</si>
  <si>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</si>
  <si>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</si>
  <si>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</si>
  <si>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</si>
  <si>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</si>
  <si>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</si>
  <si>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</si>
  <si>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</si>
  <si>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</si>
  <si>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</si>
  <si>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</si>
  <si>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</si>
  <si>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</si>
  <si>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</si>
  <si>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</si>
  <si>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</si>
  <si>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</si>
  <si>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</si>
  <si>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</si>
  <si>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</si>
  <si>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</si>
  <si>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</si>
  <si>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</si>
  <si>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</si>
  <si>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</si>
  <si>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</si>
  <si>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</si>
  <si>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</si>
  <si>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</si>
  <si>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</si>
  <si>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</si>
  <si>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</si>
  <si>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</si>
  <si>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</si>
  <si>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</si>
  <si>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</si>
  <si>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</si>
  <si>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</si>
  <si>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</si>
  <si>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</si>
  <si>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</si>
  <si>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</si>
  <si>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</si>
  <si>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</si>
  <si>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</si>
  <si>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</si>
  <si>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</si>
  <si>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</si>
  <si>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</si>
  <si>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</si>
  <si>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</si>
  <si>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</si>
  <si>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</si>
  <si>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</si>
  <si>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</si>
  <si>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</si>
  <si>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</si>
  <si>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</si>
  <si>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</si>
  <si>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</si>
  <si>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</si>
  <si>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</si>
  <si>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</si>
  <si>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</si>
  <si>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</si>
  <si>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</si>
  <si>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</si>
  <si>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</si>
  <si>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</si>
  <si>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</si>
  <si>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</si>
  <si>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</si>
  <si>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</si>
  <si>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</si>
  <si>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</si>
  <si>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</si>
  <si>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</si>
  <si>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</si>
  <si>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</si>
  <si>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</si>
  <si>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</si>
  <si>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</si>
  <si>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</si>
  <si>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</si>
  <si>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</si>
  <si>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</si>
  <si>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</si>
  <si>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</si>
  <si>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</si>
  <si>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</si>
  <si>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</si>
  <si>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</si>
  <si>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</si>
  <si>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</si>
  <si>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</si>
  <si>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</si>
  <si>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</si>
  <si>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</si>
  <si>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</si>
  <si>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</si>
  <si>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</si>
  <si>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</si>
  <si>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</si>
  <si>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</si>
  <si>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</si>
  <si>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</si>
  <si>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</si>
  <si>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</si>
  <si>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</si>
  <si>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</si>
  <si>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</si>
  <si>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</si>
  <si>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</si>
  <si>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</si>
  <si>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</si>
  <si>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</si>
  <si>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</si>
  <si>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</si>
  <si>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</si>
  <si>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</si>
  <si>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</si>
  <si>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</si>
  <si>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</si>
  <si>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</si>
  <si>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</si>
  <si>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</si>
  <si>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</si>
  <si>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</si>
  <si>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</si>
  <si>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</si>
  <si>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</si>
  <si>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</si>
  <si>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</si>
  <si>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</si>
  <si>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</si>
  <si>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</si>
  <si>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</si>
  <si>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</si>
  <si>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</si>
  <si>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</si>
  <si>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</si>
  <si>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</si>
  <si>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</si>
  <si>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</si>
  <si>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</si>
  <si>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</si>
  <si>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</si>
  <si>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</si>
  <si>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</si>
  <si>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</si>
  <si>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</si>
  <si>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</si>
  <si>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</si>
  <si>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</si>
  <si>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</si>
  <si>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</si>
  <si>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</si>
  <si>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</si>
  <si>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</si>
  <si>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</si>
  <si>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</si>
  <si>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</si>
  <si>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</si>
  <si>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</si>
  <si>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</si>
  <si>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</si>
  <si>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</si>
  <si>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</si>
  <si>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</si>
  <si>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</si>
  <si>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</si>
  <si>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</si>
  <si>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</si>
  <si>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</si>
  <si>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</si>
  <si>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</si>
  <si>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</si>
  <si>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</si>
  <si>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</si>
  <si>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</si>
  <si>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</si>
  <si>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</si>
  <si>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</si>
  <si>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</si>
  <si>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</si>
  <si>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</si>
  <si>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</si>
  <si>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</si>
  <si>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</si>
  <si>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</si>
  <si>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</si>
  <si>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</si>
  <si>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</si>
  <si>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</si>
  <si>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</si>
  <si>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</si>
  <si>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</si>
  <si>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</si>
  <si>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</si>
  <si>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</si>
  <si>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</si>
  <si>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</si>
  <si>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</si>
  <si>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</si>
  <si>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</si>
  <si>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</si>
  <si>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</si>
  <si>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</si>
  <si>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</si>
  <si>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</si>
  <si>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</si>
  <si>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</si>
  <si>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</si>
  <si>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</si>
  <si>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</si>
  <si>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</si>
  <si>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</si>
  <si>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</si>
  <si>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</si>
  <si>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</si>
  <si>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</si>
  <si>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</si>
  <si>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</si>
  <si>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</si>
  <si>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</si>
  <si>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</si>
  <si>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</si>
  <si>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</si>
  <si>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</si>
  <si>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</si>
  <si>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</si>
  <si>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</si>
  <si>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</si>
  <si>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</si>
  <si>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</si>
  <si>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</si>
  <si>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</si>
  <si>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</si>
  <si>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</si>
  <si>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</si>
  <si>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</si>
  <si>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</si>
  <si>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</si>
  <si>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</si>
  <si>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</si>
  <si>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</si>
  <si>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</si>
  <si>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</si>
  <si>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</si>
  <si>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</si>
  <si>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</si>
  <si>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</si>
  <si>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</si>
  <si>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</si>
  <si>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</si>
  <si>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</si>
  <si>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</si>
  <si>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</si>
  <si>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</si>
  <si>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</si>
  <si>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</si>
  <si>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</si>
  <si>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</si>
  <si>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</si>
  <si>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</si>
  <si>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</si>
  <si>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</si>
  <si>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</si>
  <si>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</si>
  <si>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</si>
  <si>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</si>
  <si>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</si>
  <si>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</si>
  <si>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</si>
  <si>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</si>
  <si>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</si>
  <si>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</si>
  <si>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</si>
  <si>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</si>
  <si>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</si>
  <si>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</si>
  <si>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</si>
  <si>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</si>
  <si>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</si>
  <si>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</si>
  <si>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</si>
  <si>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</si>
  <si>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</si>
  <si>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</si>
  <si>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</si>
  <si>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</si>
  <si>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</si>
  <si>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</si>
  <si>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</si>
  <si>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</si>
  <si>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</si>
  <si>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</si>
  <si>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</si>
  <si>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</si>
  <si>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</si>
  <si>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</si>
  <si>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</si>
  <si>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</si>
  <si>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</si>
  <si>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</si>
  <si>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</si>
  <si>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</si>
  <si>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</si>
  <si>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</si>
  <si>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</si>
  <si>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</si>
  <si>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</si>
  <si>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</si>
  <si>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</si>
  <si>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</si>
  <si>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</si>
  <si>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</si>
  <si>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</si>
  <si>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</si>
  <si>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</si>
  <si>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</si>
  <si>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</si>
  <si>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</si>
  <si>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</si>
  <si>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</si>
  <si>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</si>
  <si>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</si>
  <si>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</si>
  <si>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</si>
  <si>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</si>
  <si>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</si>
  <si>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</si>
  <si>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</si>
  <si>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</si>
  <si>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</si>
  <si>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</si>
  <si>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</si>
  <si>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</si>
  <si>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</si>
  <si>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</si>
  <si>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</si>
  <si>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</si>
  <si>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</si>
  <si>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</si>
  <si>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</si>
  <si>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</si>
  <si>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</si>
  <si>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</si>
  <si>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</si>
  <si>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</si>
  <si>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</si>
  <si>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</si>
  <si>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</si>
  <si>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</si>
  <si>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</si>
  <si>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</si>
  <si>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</si>
  <si>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</si>
  <si>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</si>
  <si>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</si>
  <si>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</si>
  <si>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</si>
  <si>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</si>
  <si>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</si>
  <si>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</si>
  <si>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</si>
  <si>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</si>
  <si>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</si>
  <si>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</si>
  <si>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</si>
  <si>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</si>
  <si>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</si>
  <si>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</si>
  <si>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</si>
  <si>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</si>
  <si>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</si>
  <si>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</si>
  <si>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</si>
  <si>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</si>
  <si>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</si>
  <si>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</si>
  <si>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</si>
  <si>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</si>
  <si>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</si>
  <si>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</si>
  <si>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</si>
  <si>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</si>
  <si>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</si>
  <si>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</si>
  <si>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</si>
  <si>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</si>
  <si>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</si>
  <si>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</si>
  <si>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</si>
  <si>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</si>
  <si>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</si>
  <si>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</si>
  <si>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</si>
  <si>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</si>
  <si>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</si>
  <si>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</si>
  <si>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</si>
  <si>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</si>
  <si>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</si>
  <si>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</si>
  <si>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</si>
  <si>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</si>
  <si>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</si>
  <si>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</si>
  <si>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</si>
  <si>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</si>
  <si>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</si>
  <si>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</si>
  <si>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</si>
  <si>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</si>
  <si>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</si>
  <si>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</si>
  <si>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</si>
  <si>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</si>
  <si>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</si>
  <si>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</si>
  <si>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</si>
  <si>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</si>
  <si>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</si>
  <si>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</si>
  <si>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</si>
  <si>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</si>
  <si>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</si>
  <si>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</si>
  <si>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</si>
  <si>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</si>
  <si>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</si>
  <si>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</si>
  <si>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</si>
  <si>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</si>
  <si>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</si>
  <si>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</si>
  <si>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</si>
  <si>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</si>
  <si>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</si>
  <si>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</si>
  <si>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</si>
  <si>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</si>
  <si>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</si>
  <si>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</si>
  <si>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</si>
  <si>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</si>
  <si>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</si>
  <si>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</si>
  <si>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</si>
  <si>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</si>
  <si>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</si>
  <si>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</si>
  <si>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</si>
  <si>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</si>
  <si>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</si>
  <si>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</si>
  <si>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</si>
  <si>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</si>
  <si>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</si>
  <si>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</si>
  <si>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</si>
  <si>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</si>
  <si>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</si>
  <si>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</si>
  <si>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</si>
  <si>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</si>
  <si>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</si>
  <si>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</si>
  <si>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</si>
  <si>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</si>
  <si>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</si>
  <si>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</si>
  <si>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</si>
  <si>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</si>
  <si>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</si>
  <si>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</si>
  <si>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</si>
  <si>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</si>
  <si>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</si>
  <si>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</si>
  <si>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</si>
  <si>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</si>
  <si>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</si>
  <si>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</si>
  <si>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</si>
  <si>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</si>
  <si>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</si>
  <si>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</si>
  <si>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</si>
  <si>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</si>
  <si>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</si>
  <si>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</si>
  <si>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</si>
  <si>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</si>
  <si>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</si>
  <si>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</si>
  <si>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</si>
  <si>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</si>
  <si>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</si>
  <si>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</si>
  <si>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</si>
  <si>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</si>
  <si>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</si>
  <si>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</si>
  <si>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</si>
  <si>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</si>
  <si>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</si>
  <si>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</si>
  <si>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</si>
  <si>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</si>
  <si>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</si>
  <si>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</si>
  <si>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</si>
  <si>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</si>
  <si>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</si>
  <si>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</si>
  <si>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</si>
  <si>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</si>
  <si>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</si>
  <si>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</si>
  <si>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</si>
  <si>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</si>
  <si>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</si>
  <si>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</si>
  <si>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</si>
  <si>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</si>
  <si>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</si>
  <si>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</si>
  <si>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</si>
  <si>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</si>
  <si>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</si>
  <si>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</si>
  <si>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</si>
  <si>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</si>
  <si>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</si>
  <si>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</si>
  <si>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</si>
  <si>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</si>
  <si>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</si>
  <si>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</si>
  <si>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</si>
  <si>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</si>
  <si>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</si>
  <si>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</si>
  <si>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</si>
  <si>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</si>
  <si>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</si>
  <si>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</si>
  <si>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</si>
  <si>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</si>
  <si>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</si>
  <si>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</si>
  <si>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</si>
  <si>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</si>
  <si>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</si>
  <si>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</si>
  <si>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</si>
  <si>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</si>
  <si>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</si>
  <si>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</si>
  <si>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</si>
  <si>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</si>
  <si>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</si>
  <si>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</si>
  <si>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</si>
  <si>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</si>
  <si>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</si>
  <si>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</si>
  <si>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</si>
  <si>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</si>
  <si>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</si>
  <si>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</si>
  <si>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</si>
  <si>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</si>
  <si>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</si>
  <si>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</si>
  <si>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</si>
  <si>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</si>
  <si>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</si>
  <si>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</si>
  <si>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</si>
  <si>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</si>
  <si>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</si>
  <si>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</si>
  <si>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</si>
  <si>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</si>
  <si>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</si>
  <si>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</si>
  <si>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</si>
  <si>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</si>
  <si>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</si>
  <si>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</si>
  <si>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</si>
  <si>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</si>
  <si>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</si>
  <si>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</si>
  <si>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</si>
  <si>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</si>
  <si>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</si>
  <si>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</si>
  <si>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</si>
  <si>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</si>
  <si>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</si>
  <si>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</si>
  <si>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</si>
  <si>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</si>
  <si>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</si>
  <si>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</si>
  <si>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</si>
  <si>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</si>
  <si>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</si>
  <si>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</si>
  <si>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</si>
  <si>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</si>
  <si>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</si>
  <si>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</si>
  <si>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</si>
  <si>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</si>
  <si>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</si>
  <si>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</si>
  <si>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</si>
  <si>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</si>
  <si>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</si>
  <si>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</si>
  <si>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</si>
  <si>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</si>
  <si>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</si>
  <si>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</si>
  <si>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</si>
  <si>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</si>
  <si>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</si>
  <si>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</si>
  <si>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</si>
  <si>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</si>
  <si>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</si>
  <si>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</si>
  <si>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</si>
  <si>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</si>
  <si>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</si>
  <si>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</si>
  <si>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</si>
  <si>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</si>
  <si>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</si>
  <si>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</si>
  <si>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</si>
  <si>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</si>
  <si>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</si>
  <si>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</si>
  <si>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</si>
  <si>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</si>
  <si>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</si>
  <si>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</si>
  <si>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</si>
  <si>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</si>
  <si>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</si>
  <si>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</si>
  <si>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</si>
  <si>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</si>
  <si>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</si>
  <si>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</si>
  <si>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</si>
  <si>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</si>
  <si>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</si>
  <si>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</si>
  <si>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</si>
  <si>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</si>
  <si>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</si>
  <si>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</si>
  <si>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</si>
  <si>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</si>
  <si>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</si>
  <si>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</si>
  <si>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</si>
  <si>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</si>
  <si>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</si>
  <si>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</si>
  <si>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</si>
  <si>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</si>
  <si>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</si>
  <si>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</si>
  <si>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</si>
  <si>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</si>
  <si>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</si>
  <si>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</si>
  <si>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</si>
  <si>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</si>
  <si>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</si>
  <si>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</si>
  <si>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</si>
  <si>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</si>
  <si>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</si>
  <si>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</si>
  <si>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</si>
  <si>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</si>
  <si>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</si>
  <si>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</si>
  <si>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</si>
  <si>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</si>
  <si>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</si>
  <si>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</si>
  <si>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</si>
  <si>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</si>
  <si>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</si>
  <si>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</si>
  <si>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</si>
  <si>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</si>
  <si>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</si>
  <si>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</si>
  <si>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</si>
  <si>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</si>
  <si>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</si>
  <si>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</si>
  <si>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</si>
  <si>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</si>
  <si>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</si>
  <si>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</si>
  <si>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</si>
  <si>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</si>
  <si>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</si>
  <si>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</si>
  <si>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</si>
  <si>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</si>
  <si>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</si>
  <si>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</si>
  <si>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</si>
  <si>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</si>
  <si>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</si>
  <si>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</si>
  <si>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</si>
  <si>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</si>
  <si>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</si>
  <si>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</si>
  <si>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</si>
  <si>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</si>
  <si>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</si>
  <si>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</si>
  <si>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</si>
  <si>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</si>
  <si>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</si>
  <si>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</si>
  <si>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</si>
  <si>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</si>
  <si>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</si>
  <si>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</si>
  <si>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</si>
  <si>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</si>
  <si>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</si>
  <si>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</si>
  <si>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</si>
  <si>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</si>
  <si>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</si>
  <si>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</si>
  <si>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</si>
  <si>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</si>
  <si>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</si>
  <si>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</si>
  <si>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</si>
  <si>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</si>
  <si>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</si>
  <si>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</si>
  <si>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</si>
  <si>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</si>
  <si>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</si>
  <si>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</si>
  <si>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</si>
  <si>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</si>
  <si>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</si>
  <si>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</si>
  <si>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</si>
  <si>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</si>
  <si>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</si>
  <si>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</si>
  <si>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</si>
  <si>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</si>
  <si>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</si>
  <si>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</si>
  <si>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</si>
  <si>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</si>
  <si>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</si>
  <si>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</si>
  <si>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</si>
  <si>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</si>
  <si>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</si>
  <si>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</si>
  <si>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</si>
  <si>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</si>
  <si>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</si>
  <si>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</si>
  <si>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</si>
  <si>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</si>
  <si>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</si>
  <si>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</si>
  <si>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</si>
  <si>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</si>
  <si>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</si>
  <si>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</si>
  <si>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</si>
  <si>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</si>
  <si>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</si>
  <si>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</si>
  <si>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</si>
  <si>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</si>
  <si>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</si>
  <si>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</si>
  <si>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</si>
  <si>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</si>
  <si>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</si>
  <si>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</si>
  <si>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</si>
  <si>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</si>
  <si>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</si>
  <si>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</si>
  <si>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</si>
  <si>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</si>
  <si>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</si>
  <si>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</si>
  <si>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</si>
  <si>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</si>
  <si>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</si>
  <si>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</si>
  <si>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</si>
  <si>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</si>
  <si>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</si>
  <si>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</si>
  <si>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</si>
  <si>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</si>
  <si>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</si>
  <si>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</si>
  <si>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</si>
  <si>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</si>
  <si>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</si>
  <si>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</si>
  <si>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</si>
  <si>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</si>
  <si>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</si>
  <si>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</si>
  <si>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</si>
  <si>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</si>
  <si>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</si>
  <si>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</si>
  <si>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</si>
  <si>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</si>
  <si>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</si>
  <si>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</si>
  <si>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</si>
  <si>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</si>
  <si>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</si>
  <si>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</si>
  <si>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</si>
  <si>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</si>
  <si>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</si>
  <si>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</si>
  <si>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</si>
  <si>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</si>
  <si>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</si>
  <si>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</si>
  <si>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</si>
  <si>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</si>
  <si>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</si>
  <si>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</si>
  <si>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</si>
  <si>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</si>
  <si>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</si>
  <si>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</si>
  <si>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</si>
  <si>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</si>
  <si>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</si>
  <si>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</si>
  <si>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</si>
  <si>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</si>
  <si>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</si>
  <si>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</si>
  <si>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</si>
  <si>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</si>
  <si>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</si>
  <si>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</si>
  <si>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</si>
  <si>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</si>
  <si>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</si>
  <si>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</si>
  <si>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</si>
  <si>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</si>
  <si>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</si>
  <si>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</si>
  <si>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</si>
  <si>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</si>
  <si>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</si>
  <si>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</si>
  <si>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</si>
  <si>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</si>
  <si>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</si>
  <si>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</si>
  <si>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</si>
  <si>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</si>
  <si>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</si>
  <si>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</si>
  <si>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</si>
  <si>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</si>
  <si>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</si>
  <si>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</si>
  <si>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</si>
  <si>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</si>
  <si>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</si>
  <si>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</si>
  <si>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</si>
  <si>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</si>
  <si>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</si>
  <si>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</si>
  <si>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</si>
  <si>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</si>
  <si>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</si>
  <si>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</si>
  <si>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</si>
  <si>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</si>
  <si>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</si>
  <si>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</si>
  <si>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</si>
  <si>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</si>
  <si>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</si>
  <si>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</si>
  <si>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</si>
  <si>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</si>
  <si>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</si>
  <si>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</si>
  <si>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</si>
  <si>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</si>
  <si>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</si>
  <si>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</si>
  <si>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</si>
  <si>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</si>
  <si>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</si>
  <si>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</si>
  <si>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</si>
  <si>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</si>
  <si>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</si>
  <si>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</si>
  <si>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</si>
  <si>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</si>
  <si>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</si>
  <si>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</si>
  <si>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</si>
  <si>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</si>
  <si>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</si>
  <si>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</si>
  <si>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</si>
  <si>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</si>
  <si>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</si>
  <si>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</si>
  <si>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</si>
  <si>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</si>
  <si>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</si>
  <si>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</si>
  <si>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</si>
  <si>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</si>
  <si>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</si>
  <si>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</si>
  <si>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</si>
  <si>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</si>
  <si>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</si>
  <si>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</si>
  <si>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</si>
  <si>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</si>
  <si>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</si>
  <si>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</si>
  <si>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</si>
  <si>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</si>
  <si>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</si>
  <si>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</si>
  <si>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</si>
  <si>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</si>
  <si>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</si>
  <si>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</si>
  <si>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</si>
  <si>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</si>
  <si>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</si>
  <si>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</si>
  <si>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</si>
  <si>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</si>
  <si>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</si>
  <si>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</si>
  <si>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</si>
  <si>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</si>
  <si>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</si>
  <si>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</si>
  <si>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</si>
  <si>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</si>
  <si>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</si>
  <si>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</si>
  <si>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</si>
  <si>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</si>
  <si>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</si>
  <si>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</si>
  <si>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</si>
  <si>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</si>
  <si>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</si>
  <si>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</si>
  <si>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</si>
  <si>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</si>
  <si>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</si>
  <si>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</si>
  <si>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</si>
  <si>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</si>
  <si>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</si>
  <si>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</si>
  <si>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</si>
  <si>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</si>
  <si>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</si>
  <si>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</si>
  <si>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</si>
  <si>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</si>
  <si>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</si>
  <si>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</si>
  <si>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</si>
  <si>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</si>
  <si>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</si>
  <si>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</si>
  <si>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</si>
  <si>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</si>
  <si>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</si>
  <si>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</si>
  <si>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</si>
  <si>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</si>
  <si>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</si>
  <si>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</si>
  <si>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</si>
  <si>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</si>
  <si>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</si>
  <si>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</si>
  <si>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</si>
  <si>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</si>
  <si>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</si>
  <si>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</si>
  <si>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</si>
  <si>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</si>
  <si>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</si>
  <si>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</si>
  <si>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</si>
  <si>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</si>
  <si>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</si>
  <si>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</si>
  <si>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</si>
  <si>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</si>
  <si>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</si>
  <si>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</si>
  <si>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</si>
  <si>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</si>
  <si>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</si>
  <si>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</si>
  <si>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</si>
  <si>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</si>
  <si>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</si>
  <si>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</si>
  <si>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</si>
  <si>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</si>
  <si>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</si>
  <si>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</si>
  <si>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</si>
  <si>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</si>
  <si>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</si>
  <si>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</si>
  <si>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</si>
  <si>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</si>
  <si>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</si>
  <si>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</si>
  <si>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</si>
  <si>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</si>
  <si>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</si>
  <si>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</si>
  <si>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</si>
  <si>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</si>
  <si>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</si>
  <si>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</si>
  <si>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</si>
  <si>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</si>
  <si>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</si>
  <si>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</si>
  <si>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</si>
  <si>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</si>
  <si>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</si>
  <si>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</si>
  <si>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</si>
  <si>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</si>
  <si>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</si>
  <si>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</si>
  <si>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</si>
  <si>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</si>
  <si>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</si>
  <si>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</si>
  <si>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</si>
  <si>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</si>
  <si>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</si>
  <si>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</si>
  <si>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</si>
  <si>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</si>
  <si>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</si>
  <si>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</si>
  <si>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</si>
  <si>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</si>
  <si>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</si>
  <si>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</si>
  <si>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</si>
  <si>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</si>
  <si>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</si>
  <si>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</si>
  <si>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</si>
  <si>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</si>
  <si>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</si>
  <si>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</si>
  <si>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</si>
  <si>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</si>
  <si>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</si>
  <si>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</si>
  <si>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</si>
  <si>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</si>
  <si>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</si>
  <si>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</si>
  <si>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</si>
  <si>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</si>
  <si>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</si>
  <si>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</si>
  <si>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</si>
  <si>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</si>
  <si>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</si>
  <si>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</si>
  <si>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</si>
  <si>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</si>
  <si>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</si>
  <si>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</si>
  <si>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</si>
  <si>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</si>
  <si>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</si>
  <si>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</si>
  <si>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</si>
  <si>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</si>
  <si>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</si>
  <si>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</si>
  <si>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</si>
  <si>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</si>
  <si>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</si>
  <si>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</si>
  <si>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</si>
  <si>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</si>
  <si>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</si>
  <si>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</si>
  <si>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</si>
  <si>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</si>
  <si>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</si>
  <si>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</si>
  <si>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</si>
  <si>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</si>
  <si>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</si>
  <si>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</si>
  <si>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</si>
  <si>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</si>
  <si>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</si>
  <si>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</si>
  <si>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</si>
  <si>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</si>
  <si>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</si>
  <si>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</si>
  <si>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</si>
  <si>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</si>
  <si>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</si>
  <si>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</si>
  <si>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</si>
  <si>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</si>
  <si>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</si>
  <si>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</si>
  <si>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</si>
  <si>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</si>
  <si>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</si>
  <si>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</si>
  <si>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</si>
  <si>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</si>
  <si>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</si>
  <si>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</si>
  <si>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</si>
  <si>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</si>
  <si>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</si>
  <si>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</si>
  <si>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</si>
  <si>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</si>
  <si>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</si>
  <si>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</si>
  <si>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</si>
  <si>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</si>
  <si>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</si>
  <si>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</si>
  <si>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</si>
  <si>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</si>
  <si>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</si>
  <si>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</si>
  <si>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</si>
  <si>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</si>
  <si>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</si>
  <si>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</si>
  <si>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</si>
  <si>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</si>
  <si>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</si>
  <si>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</si>
  <si>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</si>
  <si>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</si>
  <si>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</si>
  <si>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</si>
  <si>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</si>
  <si>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</si>
  <si>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</si>
  <si>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</si>
  <si>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</si>
  <si>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</si>
  <si>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</si>
  <si>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</si>
  <si>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</si>
  <si>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</si>
  <si>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</si>
  <si>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</si>
  <si>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</si>
  <si>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</si>
  <si>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</si>
  <si>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</si>
  <si>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</si>
  <si>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</si>
  <si>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</si>
  <si>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</si>
  <si>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</si>
  <si>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</si>
  <si>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</si>
  <si>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</si>
  <si>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</si>
  <si>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</si>
  <si>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</si>
  <si>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</si>
  <si>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</si>
  <si>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</si>
  <si>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</si>
  <si>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</si>
  <si>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</si>
  <si>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</si>
  <si>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</si>
  <si>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</si>
  <si>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</si>
  <si>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</si>
  <si>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</si>
  <si>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</si>
  <si>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</si>
  <si>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</si>
  <si>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</si>
  <si>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</si>
  <si>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</si>
  <si>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</si>
  <si>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</si>
  <si>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</si>
  <si>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</si>
  <si>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</si>
  <si>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</si>
  <si>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</si>
  <si>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</si>
  <si>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</si>
  <si>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</si>
  <si>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</si>
  <si>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</si>
  <si>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</si>
  <si>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</si>
  <si>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</si>
  <si>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</si>
  <si>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</si>
  <si>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</si>
  <si>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</si>
  <si>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</si>
  <si>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</si>
  <si>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</si>
  <si>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</si>
  <si>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</si>
  <si>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</si>
  <si>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</si>
  <si>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</si>
  <si>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</si>
  <si>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</si>
  <si>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</si>
  <si>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</si>
  <si>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</si>
  <si>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</si>
  <si>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</si>
  <si>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</si>
  <si>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</si>
  <si>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</si>
  <si>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</si>
  <si>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</si>
  <si>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</si>
  <si>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</si>
  <si>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</si>
  <si>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</si>
  <si>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</si>
  <si>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</si>
  <si>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</si>
  <si>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</si>
  <si>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</si>
  <si>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</si>
  <si>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</si>
  <si>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</si>
  <si>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</si>
  <si>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</si>
  <si>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</si>
  <si>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</si>
  <si>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</si>
  <si>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</si>
  <si>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</si>
  <si>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</si>
  <si>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</si>
  <si>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</si>
  <si>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</si>
  <si>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</si>
  <si>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</si>
  <si>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</si>
  <si>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</si>
  <si>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</si>
  <si>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</si>
  <si>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</si>
  <si>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</si>
  <si>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</si>
  <si>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</si>
  <si>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</si>
  <si>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</si>
  <si>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</si>
  <si>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</si>
  <si>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</si>
  <si>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</si>
  <si>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</si>
  <si>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</si>
  <si>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</si>
  <si>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</si>
  <si>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</si>
  <si>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</si>
  <si>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</si>
  <si>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</si>
  <si>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</si>
  <si>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</si>
  <si>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</si>
  <si>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</si>
  <si>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</si>
  <si>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</si>
  <si>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</si>
  <si>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</si>
  <si>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</si>
  <si>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</si>
  <si>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</si>
  <si>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</si>
  <si>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</si>
  <si>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</si>
  <si>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</si>
  <si>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</si>
  <si>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</si>
  <si>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</si>
  <si>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</si>
  <si>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</si>
  <si>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</si>
  <si>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</si>
  <si>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</si>
  <si>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</si>
  <si>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</si>
  <si>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</si>
  <si>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</si>
  <si>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</si>
  <si>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</si>
  <si>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</si>
  <si>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</si>
  <si>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</si>
  <si>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</si>
  <si>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</si>
  <si>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</si>
  <si>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</si>
  <si>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</si>
  <si>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</si>
  <si>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</si>
  <si>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</si>
  <si>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</si>
  <si>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</si>
  <si>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</si>
  <si>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</si>
  <si>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</si>
  <si>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</si>
  <si>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</si>
  <si>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</si>
  <si>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</si>
  <si>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</si>
  <si>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</si>
  <si>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</si>
  <si>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</si>
  <si>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</si>
  <si>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</si>
  <si>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</si>
  <si>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</si>
  <si>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</si>
  <si>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</si>
  <si>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</si>
  <si>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</si>
  <si>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</si>
  <si>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</si>
  <si>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</si>
  <si>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</si>
  <si>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</si>
  <si>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</si>
  <si>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</si>
  <si>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</si>
  <si>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</si>
  <si>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</si>
  <si>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</si>
  <si>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</si>
  <si>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</si>
  <si>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</si>
  <si>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</si>
  <si>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</si>
  <si>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</si>
  <si>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</si>
  <si>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</si>
  <si>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</si>
  <si>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</si>
  <si>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</si>
  <si>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</si>
  <si>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</si>
  <si>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</si>
  <si>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</si>
  <si>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</si>
  <si>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</si>
  <si>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</si>
  <si>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</si>
  <si>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</si>
  <si>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</si>
  <si>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</si>
  <si>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</si>
  <si>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</si>
  <si>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</si>
  <si>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</si>
  <si>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</si>
  <si>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</si>
  <si>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</si>
  <si>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</si>
  <si>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</si>
  <si>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</si>
  <si>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</si>
  <si>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</si>
  <si>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</si>
  <si>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</si>
  <si>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</si>
  <si>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</si>
  <si>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</si>
  <si>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</si>
  <si>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</si>
  <si>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</si>
  <si>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</si>
  <si>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</si>
  <si>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</si>
  <si>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</si>
  <si>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</si>
  <si>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</si>
  <si>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</si>
  <si>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</si>
  <si>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</si>
  <si>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</si>
  <si>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</si>
  <si>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</si>
  <si>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</si>
  <si>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</si>
  <si>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</si>
  <si>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</si>
  <si>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</si>
  <si>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</si>
  <si>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</si>
  <si>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</si>
  <si>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</si>
  <si>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</si>
  <si>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</si>
  <si>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</si>
  <si>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</si>
  <si>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</si>
  <si>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</si>
  <si>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</si>
  <si>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</si>
  <si>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</si>
  <si>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</si>
  <si>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</si>
  <si>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</si>
  <si>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</si>
  <si>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</si>
  <si>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</si>
  <si>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</si>
  <si>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</si>
  <si>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</si>
  <si>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</si>
  <si>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</si>
  <si>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</si>
  <si>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</si>
  <si>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</si>
  <si>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</si>
  <si>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</si>
  <si>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</si>
  <si>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</si>
  <si>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</si>
  <si>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</si>
  <si>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</si>
  <si>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</si>
  <si>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</si>
  <si>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</si>
  <si>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</si>
  <si>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</si>
  <si>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</si>
  <si>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</si>
  <si>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</si>
  <si>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</si>
  <si>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</si>
  <si>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</si>
  <si>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</si>
  <si>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</si>
  <si>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</si>
  <si>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</si>
  <si>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</si>
  <si>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</si>
  <si>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</si>
  <si>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</si>
  <si>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</si>
  <si>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</si>
  <si>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</si>
  <si>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</si>
  <si>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</si>
  <si>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</si>
  <si>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</si>
  <si>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</si>
  <si>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</si>
  <si>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</si>
  <si>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</si>
  <si>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</si>
  <si>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</si>
  <si>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</si>
  <si>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</si>
  <si>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</si>
  <si>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</si>
  <si>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</si>
  <si>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</si>
  <si>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</si>
  <si>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</si>
  <si>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</si>
  <si>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</si>
  <si>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</si>
  <si>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</si>
  <si>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</si>
  <si>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</si>
  <si>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</si>
  <si>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</si>
  <si>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</si>
  <si>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</si>
  <si>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</si>
  <si>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</si>
  <si>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</si>
  <si>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</si>
  <si>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</si>
  <si>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</si>
  <si>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</si>
  <si>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</si>
  <si>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</si>
  <si>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</si>
  <si>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</si>
  <si>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</si>
  <si>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</si>
  <si>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</si>
  <si>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</si>
  <si>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</si>
  <si>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</si>
  <si>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</si>
  <si>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</si>
  <si>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</si>
  <si>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</si>
  <si>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</si>
  <si>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</si>
  <si>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</si>
  <si>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</si>
  <si>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</si>
  <si>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</si>
  <si>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</si>
  <si>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</si>
  <si>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</si>
  <si>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</si>
  <si>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</si>
  <si>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</si>
  <si>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</si>
  <si>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</si>
  <si>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</si>
  <si>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</si>
  <si>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</si>
  <si>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</si>
  <si>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</si>
  <si>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</si>
  <si>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</si>
  <si>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</si>
  <si>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</si>
  <si>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</si>
  <si>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</si>
  <si>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</si>
  <si>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</si>
  <si>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</si>
  <si>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</si>
  <si>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</si>
  <si>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</si>
  <si>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</si>
  <si>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</si>
  <si>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</si>
  <si>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</si>
  <si>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</si>
  <si>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</si>
  <si>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</si>
  <si>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</si>
  <si>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</si>
  <si>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</si>
  <si>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</si>
  <si>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</si>
  <si>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</si>
  <si>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</si>
  <si>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</si>
  <si>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</si>
  <si>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</si>
  <si>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</si>
  <si>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</si>
  <si>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</si>
  <si>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</si>
  <si>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</si>
  <si>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</si>
  <si>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</si>
  <si>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</si>
  <si>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</si>
  <si>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</si>
  <si>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</si>
  <si>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</si>
  <si>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</si>
  <si>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</si>
  <si>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</si>
  <si>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</si>
  <si>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</si>
  <si>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</si>
  <si>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</si>
  <si>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</si>
  <si>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</si>
  <si>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</si>
  <si>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</si>
  <si>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</si>
  <si>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</si>
  <si>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</si>
  <si>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</si>
  <si>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</si>
  <si>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</si>
  <si>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</si>
  <si>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</si>
  <si>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</si>
  <si>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</si>
  <si>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</si>
  <si>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</si>
  <si>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</si>
  <si>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</si>
  <si>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</si>
  <si>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</si>
  <si>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</si>
  <si>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</si>
  <si>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</si>
  <si>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</si>
  <si>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</si>
  <si>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</si>
  <si>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</si>
  <si>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</si>
  <si>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</si>
  <si>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</si>
  <si>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</si>
  <si>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</si>
  <si>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</si>
  <si>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</si>
  <si>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</si>
  <si>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</si>
  <si>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</si>
  <si>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</si>
  <si>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</si>
  <si>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</si>
  <si>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</si>
  <si>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</si>
  <si>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</si>
  <si>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</si>
  <si>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</si>
  <si>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</si>
  <si>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</si>
  <si>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</si>
  <si>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</si>
  <si>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</si>
  <si>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</si>
  <si>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</si>
  <si>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</si>
  <si>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</si>
  <si>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</si>
  <si>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</si>
  <si>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</si>
  <si>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</si>
  <si>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</si>
  <si>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</si>
  <si>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</si>
  <si>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</si>
  <si>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</si>
  <si>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</si>
  <si>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</si>
  <si>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</si>
  <si>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</si>
  <si>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</si>
  <si>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</si>
  <si>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</si>
  <si>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</si>
  <si>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</si>
  <si>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</si>
  <si>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</si>
  <si>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</si>
  <si>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</si>
  <si>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</si>
  <si>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</si>
  <si>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</si>
  <si>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</si>
  <si>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</si>
  <si>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</si>
  <si>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</si>
  <si>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</si>
  <si>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</si>
  <si>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</si>
  <si>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</si>
  <si>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</si>
  <si>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</si>
  <si>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</si>
  <si>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</si>
  <si>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</si>
  <si>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</si>
  <si>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</si>
  <si>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</si>
  <si>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</si>
  <si>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</si>
  <si>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</si>
  <si>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</si>
  <si>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</si>
  <si>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</si>
  <si>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</si>
  <si>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</si>
  <si>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</si>
  <si>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</si>
  <si>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</si>
  <si>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</si>
  <si>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</si>
  <si>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</si>
  <si>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</si>
  <si>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</si>
  <si>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</si>
  <si>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</si>
  <si>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</si>
  <si>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</si>
  <si>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</si>
  <si>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</si>
  <si>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</si>
  <si>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</si>
  <si>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</si>
  <si>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</si>
  <si>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</si>
  <si>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</si>
  <si>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</si>
  <si>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</si>
  <si>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</si>
  <si>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</si>
  <si>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</si>
  <si>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</si>
  <si>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</si>
  <si>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</si>
  <si>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</si>
  <si>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</si>
  <si>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</si>
  <si>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</si>
  <si>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</si>
  <si>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</si>
  <si>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</si>
  <si>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</si>
  <si>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</si>
  <si>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</si>
  <si>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</si>
  <si>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</si>
  <si>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</si>
  <si>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</si>
  <si>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</si>
  <si>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</si>
  <si>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</si>
  <si>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</si>
  <si>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</si>
  <si>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</si>
  <si>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</si>
  <si>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</si>
  <si>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</si>
  <si>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</si>
  <si>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</si>
  <si>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</si>
  <si>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</si>
  <si>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</si>
  <si>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</si>
  <si>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</si>
  <si>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</si>
  <si>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</si>
  <si>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</si>
  <si>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</si>
  <si>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</si>
  <si>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</si>
  <si>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</si>
  <si>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</si>
  <si>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</si>
  <si>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</si>
  <si>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</si>
  <si>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</si>
  <si>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</si>
  <si>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</si>
  <si>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</si>
  <si>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</si>
  <si>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</si>
  <si>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</si>
  <si>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</si>
  <si>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</si>
  <si>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</si>
  <si>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</si>
  <si>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</si>
  <si>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</si>
  <si>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</si>
  <si>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</si>
  <si>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</si>
  <si>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</si>
  <si>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</si>
  <si>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</si>
  <si>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</si>
  <si>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</si>
  <si>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</si>
  <si>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</si>
  <si>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</si>
  <si>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</si>
  <si>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</si>
  <si>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</si>
  <si>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</si>
  <si>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</si>
  <si>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</si>
  <si>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</si>
  <si>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</si>
  <si>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</si>
  <si>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</si>
  <si>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</si>
  <si>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</si>
  <si>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</si>
  <si>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</si>
  <si>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</si>
  <si>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</si>
  <si>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</si>
  <si>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</si>
  <si>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</si>
  <si>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</si>
  <si>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</si>
  <si>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</si>
  <si>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</si>
  <si>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</si>
  <si>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</si>
  <si>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</si>
  <si>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</si>
  <si>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</si>
  <si>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</si>
  <si>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</si>
  <si>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</si>
  <si>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</si>
  <si>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</si>
  <si>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</si>
  <si>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</si>
  <si>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</si>
  <si>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</si>
  <si>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</si>
  <si>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</si>
  <si>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</si>
  <si>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</si>
  <si>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</si>
  <si>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</si>
  <si>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</si>
  <si>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</si>
  <si>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</si>
  <si>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</si>
  <si>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</si>
  <si>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</si>
  <si>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</si>
  <si>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</si>
  <si>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</si>
  <si>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</si>
  <si>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</si>
  <si>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</si>
  <si>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</si>
  <si>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</si>
  <si>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</si>
  <si>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</si>
  <si>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</si>
  <si>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</si>
  <si>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</si>
  <si>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</si>
  <si>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</si>
  <si>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</si>
  <si>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</si>
  <si>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</si>
  <si>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</si>
  <si>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</si>
  <si>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</si>
  <si>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</si>
  <si>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</si>
  <si>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</si>
  <si>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</si>
  <si>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</si>
  <si>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</si>
  <si>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</si>
  <si>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</si>
  <si>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</si>
  <si>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</si>
  <si>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</si>
  <si>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</si>
  <si>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</si>
  <si>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</si>
  <si>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</si>
  <si>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</si>
  <si>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</si>
  <si>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</si>
  <si>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</si>
  <si>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</si>
  <si>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</si>
  <si>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</si>
  <si>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</si>
  <si>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</si>
  <si>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</si>
  <si>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</si>
  <si>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</si>
  <si>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</si>
  <si>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</si>
  <si>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</si>
  <si>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</si>
  <si>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</si>
  <si>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</si>
  <si>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</si>
  <si>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</si>
  <si>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</si>
  <si>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</si>
  <si>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</si>
  <si>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</si>
  <si>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</si>
  <si>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</si>
  <si>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</si>
  <si>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</si>
  <si>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</si>
  <si>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</si>
  <si>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</si>
  <si>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</si>
  <si>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</si>
  <si>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</si>
  <si>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</si>
  <si>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</si>
  <si>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</si>
  <si>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</si>
  <si>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</si>
  <si>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</si>
  <si>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</si>
  <si>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</si>
  <si>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</si>
  <si>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</si>
  <si>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</si>
  <si>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</si>
  <si>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</si>
  <si>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</si>
  <si>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</si>
  <si>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</si>
  <si>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</si>
  <si>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</si>
  <si>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</si>
  <si>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</si>
  <si>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</si>
  <si>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</si>
  <si>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</si>
  <si>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</si>
  <si>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</si>
  <si>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</si>
  <si>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</si>
  <si>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</si>
  <si>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</si>
  <si>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</si>
  <si>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</si>
  <si>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</si>
  <si>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</si>
  <si>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</si>
  <si>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</si>
  <si>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</si>
  <si>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</si>
  <si>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</si>
  <si>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</si>
  <si>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</si>
  <si>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</si>
  <si>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</si>
  <si>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</si>
  <si>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</si>
  <si>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</si>
  <si>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</si>
  <si>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</si>
  <si>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</si>
  <si>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</si>
  <si>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</si>
  <si>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</si>
  <si>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</si>
  <si>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</si>
  <si>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</si>
  <si>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</si>
  <si>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</si>
  <si>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</si>
  <si>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</si>
  <si>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</si>
  <si>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</si>
  <si>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</si>
  <si>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</si>
  <si>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</si>
  <si>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</si>
  <si>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</si>
  <si>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</si>
  <si>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</si>
  <si>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</si>
  <si>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</si>
  <si>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</si>
  <si>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</si>
  <si>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</si>
  <si>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</si>
  <si>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</si>
  <si>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</si>
  <si>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</si>
  <si>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</si>
  <si>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</si>
  <si>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</si>
  <si>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</si>
  <si>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</si>
  <si>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</si>
  <si>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</si>
  <si>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</si>
  <si>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</si>
  <si>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</si>
  <si>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</si>
  <si>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</si>
  <si>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</si>
  <si>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</si>
  <si>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</si>
  <si>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</si>
  <si>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</si>
  <si>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</si>
  <si>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</si>
  <si>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</si>
  <si>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</si>
  <si>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</si>
  <si>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</si>
  <si>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</si>
  <si>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</si>
  <si>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</si>
  <si>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</si>
  <si>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</si>
  <si>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</si>
  <si>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</si>
  <si>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</si>
  <si>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</si>
  <si>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</si>
  <si>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</si>
  <si>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</si>
  <si>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</si>
  <si>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</si>
  <si>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</si>
  <si>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</si>
  <si>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</si>
  <si>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</si>
  <si>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</si>
  <si>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</si>
  <si>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</si>
  <si>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</si>
  <si>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</si>
  <si>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</si>
  <si>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</si>
  <si>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</si>
  <si>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</si>
  <si>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</si>
  <si>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</si>
  <si>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</si>
  <si>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</si>
  <si>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</si>
  <si>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</si>
  <si>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</si>
  <si>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</si>
  <si>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</si>
  <si>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</si>
  <si>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</si>
  <si>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</si>
  <si>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</si>
  <si>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</si>
  <si>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</si>
  <si>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</si>
  <si>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</si>
  <si>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</si>
  <si>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</si>
  <si>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</si>
  <si>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</si>
  <si>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</si>
  <si>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</si>
  <si>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</si>
  <si>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</si>
  <si>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</si>
  <si>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</si>
  <si>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</si>
  <si>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</si>
  <si>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</si>
  <si>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</si>
  <si>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</si>
  <si>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</si>
  <si>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</si>
  <si>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</si>
  <si>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</si>
  <si>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</si>
  <si>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</si>
  <si>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</si>
  <si>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</si>
  <si>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</si>
  <si>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</si>
  <si>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</si>
  <si>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</si>
  <si>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</si>
  <si>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</si>
  <si>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</si>
  <si>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</si>
  <si>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</si>
  <si>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</si>
  <si>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</si>
  <si>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</si>
  <si>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</si>
  <si>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</si>
  <si>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</si>
  <si>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</si>
  <si>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</si>
  <si>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</si>
  <si>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</si>
  <si>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</si>
  <si>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</si>
  <si>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</si>
  <si>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</si>
  <si>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</si>
  <si>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</si>
  <si>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</si>
  <si>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</si>
  <si>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</si>
  <si>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</si>
  <si>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</si>
  <si>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</si>
  <si>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</si>
  <si>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</si>
  <si>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</si>
  <si>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</si>
  <si>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</si>
  <si>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</si>
  <si>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</si>
  <si>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</si>
  <si>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</si>
  <si>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</si>
  <si>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</si>
  <si>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</si>
  <si>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</si>
  <si>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</si>
  <si>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</si>
  <si>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</si>
  <si>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</si>
  <si>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</si>
  <si>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</si>
  <si>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</si>
  <si>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</si>
  <si>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</si>
  <si>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</si>
  <si>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</si>
  <si>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</si>
  <si>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</si>
  <si>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</si>
  <si>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</si>
  <si>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</si>
  <si>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</si>
  <si>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</si>
  <si>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</si>
  <si>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</si>
  <si>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</si>
  <si>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</si>
  <si>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</si>
  <si>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</si>
  <si>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</si>
  <si>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</si>
  <si>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</si>
  <si>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</si>
  <si>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</si>
  <si>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</si>
  <si>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</si>
  <si>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</si>
  <si>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</si>
  <si>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</si>
  <si>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</si>
  <si>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</si>
  <si>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</si>
  <si>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</si>
  <si>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</si>
  <si>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</si>
  <si>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</si>
  <si>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</si>
  <si>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</si>
  <si>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</si>
  <si>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</si>
  <si>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</si>
  <si>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</si>
  <si>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</si>
  <si>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</si>
  <si>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</si>
  <si>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</si>
  <si>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</si>
  <si>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</si>
  <si>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</si>
  <si>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</si>
  <si>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</si>
  <si>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</si>
  <si>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</si>
  <si>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</si>
  <si>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</si>
  <si>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</si>
  <si>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</si>
  <si>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</si>
  <si>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</si>
  <si>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</si>
  <si>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</si>
  <si>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</si>
  <si>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</si>
  <si>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</si>
  <si>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</si>
  <si>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</si>
  <si>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</si>
  <si>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</si>
  <si>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</si>
  <si>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</si>
  <si>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</si>
  <si>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</si>
  <si>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</si>
  <si>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</si>
  <si>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</si>
  <si>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</si>
  <si>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</si>
  <si>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</si>
  <si>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</si>
  <si>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</si>
  <si>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</si>
  <si>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</si>
  <si>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</si>
  <si>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</si>
  <si>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</si>
  <si>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</si>
  <si>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</si>
  <si>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</si>
  <si>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</si>
  <si>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</si>
  <si>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</si>
  <si>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</si>
  <si>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</si>
  <si>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</si>
  <si>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</si>
  <si>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</si>
  <si>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</si>
  <si>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</si>
  <si>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</si>
  <si>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</si>
  <si>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</si>
  <si>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</si>
  <si>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</si>
  <si>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</si>
  <si>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</si>
  <si>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</si>
  <si>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</si>
  <si>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</si>
  <si>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</si>
  <si>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</si>
  <si>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</si>
  <si>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</si>
  <si>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</si>
  <si>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</si>
  <si>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</si>
  <si>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</si>
  <si>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</si>
  <si>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</si>
  <si>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</si>
  <si>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</si>
  <si>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</si>
  <si>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</si>
  <si>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</si>
  <si>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</si>
  <si>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</si>
  <si>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</si>
  <si>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</si>
  <si>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</si>
  <si>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</si>
  <si>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</si>
  <si>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</si>
  <si>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</si>
  <si>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</si>
  <si>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</si>
  <si>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</si>
  <si>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</si>
  <si>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</si>
  <si>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</si>
  <si>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</si>
  <si>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</si>
  <si>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</si>
  <si>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</si>
  <si>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</si>
  <si>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</si>
  <si>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</si>
  <si>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</si>
  <si>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</si>
  <si>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</si>
  <si>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</si>
  <si>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</si>
  <si>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</si>
  <si>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</si>
  <si>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</si>
  <si>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</si>
  <si>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</si>
  <si>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</si>
  <si>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</si>
  <si>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</si>
  <si>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</si>
  <si>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</si>
  <si>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</si>
  <si>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</si>
  <si>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</si>
  <si>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</si>
  <si>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</si>
  <si>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</si>
  <si>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</si>
  <si>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</si>
  <si>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</si>
  <si>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</si>
  <si>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</si>
  <si>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</si>
  <si>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</si>
  <si>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</si>
  <si>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</si>
  <si>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</si>
  <si>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</si>
  <si>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</si>
  <si>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</si>
  <si>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</si>
  <si>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</si>
  <si>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</si>
  <si>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</si>
  <si>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</si>
  <si>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</si>
  <si>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</si>
  <si>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</si>
  <si>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</si>
  <si>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</si>
  <si>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</si>
  <si>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</si>
  <si>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</si>
  <si>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</si>
  <si>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</si>
  <si>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</si>
  <si>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</si>
  <si>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</si>
  <si>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</si>
  <si>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</si>
  <si>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</si>
  <si>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</si>
  <si>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</si>
  <si>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</si>
  <si>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</si>
  <si>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</si>
  <si>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</si>
  <si>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</si>
  <si>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</si>
  <si>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</si>
  <si>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</si>
  <si>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</si>
  <si>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</si>
  <si>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</si>
  <si>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</si>
  <si>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</si>
  <si>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</si>
  <si>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</si>
  <si>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</si>
  <si>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</si>
  <si>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</si>
  <si>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</si>
  <si>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</si>
  <si>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</si>
  <si>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</si>
  <si>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</si>
  <si>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</si>
  <si>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</si>
  <si>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</si>
  <si>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</si>
  <si>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</si>
  <si>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</si>
  <si>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</si>
  <si>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</si>
  <si>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</si>
  <si>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</si>
  <si>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</si>
  <si>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</si>
  <si>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</si>
  <si>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</si>
  <si>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</si>
  <si>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</si>
  <si>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</si>
  <si>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</si>
  <si>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</si>
  <si>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</si>
  <si>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</si>
  <si>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</si>
  <si>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</si>
  <si>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</si>
  <si>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</si>
  <si>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</si>
  <si>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</si>
  <si>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</si>
  <si>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</si>
  <si>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</si>
  <si>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</si>
  <si>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</si>
  <si>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</si>
  <si>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</si>
  <si>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</si>
  <si>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</si>
  <si>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</si>
  <si>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</si>
  <si>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</si>
  <si>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</si>
  <si>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</si>
  <si>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</si>
  <si>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</si>
  <si>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</si>
  <si>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</si>
  <si>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</si>
  <si>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</si>
  <si>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</si>
  <si>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</si>
  <si>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</si>
  <si>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</si>
  <si>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</si>
  <si>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</si>
  <si>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</si>
  <si>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</si>
  <si>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</si>
  <si>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</si>
  <si>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</si>
  <si>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</si>
  <si>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</si>
  <si>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</si>
  <si>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</si>
  <si>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</si>
  <si>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</si>
  <si>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</si>
  <si>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</si>
  <si>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</si>
  <si>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</si>
  <si>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</si>
  <si>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</si>
  <si>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</si>
  <si>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</si>
  <si>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</si>
  <si>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</si>
  <si>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</si>
  <si>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</si>
  <si>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</si>
  <si>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</si>
  <si>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</si>
  <si>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</si>
  <si>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</si>
  <si>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</si>
  <si>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</si>
  <si>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</si>
  <si>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</si>
  <si>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</si>
  <si>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</si>
  <si>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</si>
  <si>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</si>
  <si>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</si>
  <si>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</si>
  <si>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</si>
  <si>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</si>
  <si>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</si>
  <si>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</si>
  <si>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</si>
  <si>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</si>
  <si>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</si>
  <si>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</si>
  <si>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</si>
  <si>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</si>
  <si>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</si>
  <si>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</si>
  <si>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</si>
  <si>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</si>
  <si>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</si>
  <si>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</si>
  <si>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</si>
  <si>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</si>
  <si>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</si>
  <si>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</si>
  <si>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</si>
  <si>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</si>
  <si>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</si>
  <si>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</si>
  <si>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</si>
  <si>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</si>
  <si>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</si>
  <si>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</si>
  <si>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</si>
  <si>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</si>
  <si>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</si>
  <si>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</si>
  <si>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</si>
  <si>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</si>
  <si>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</si>
  <si>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</si>
  <si>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</si>
  <si>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</si>
  <si>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</si>
  <si>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</si>
  <si>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</si>
  <si>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</si>
  <si>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</si>
  <si>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</si>
  <si>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</si>
  <si>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</si>
  <si>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</si>
  <si>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</si>
  <si>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</si>
  <si>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</si>
  <si>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</si>
  <si>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</si>
  <si>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</si>
  <si>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</si>
  <si>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</si>
  <si>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</si>
  <si>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</si>
  <si>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</si>
  <si>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</si>
  <si>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</si>
  <si>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</si>
  <si>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</si>
  <si>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</si>
  <si>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</si>
  <si>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</si>
  <si>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</si>
  <si>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</si>
  <si>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</si>
  <si>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</si>
  <si>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</si>
  <si>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</si>
  <si>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</si>
  <si>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</si>
  <si>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</si>
  <si>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</si>
  <si>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</si>
  <si>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</si>
  <si>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</si>
  <si>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</si>
  <si>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</si>
  <si>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</si>
  <si>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</si>
  <si>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</si>
  <si>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</si>
  <si>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</si>
  <si>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</si>
  <si>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</si>
  <si>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</si>
  <si>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</si>
  <si>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</si>
  <si>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</si>
  <si>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</si>
  <si>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</si>
  <si>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</si>
  <si>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</si>
  <si>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</si>
  <si>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</si>
  <si>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</si>
  <si>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</si>
  <si>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</si>
  <si>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</si>
  <si>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</si>
  <si>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</si>
  <si>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</si>
  <si>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</si>
  <si>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</si>
  <si>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</si>
  <si>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</si>
  <si>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</si>
  <si>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</si>
  <si>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</si>
  <si>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</si>
  <si>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</si>
  <si>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</si>
  <si>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</si>
  <si>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</si>
  <si>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</si>
  <si>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</si>
  <si>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</si>
  <si>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</si>
  <si>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</si>
  <si>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</si>
  <si>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</si>
  <si>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</si>
  <si>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</si>
  <si>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</si>
  <si>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</si>
  <si>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</si>
  <si>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</si>
  <si>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</si>
  <si>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</si>
  <si>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</si>
  <si>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</si>
  <si>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</si>
  <si>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</si>
  <si>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</si>
  <si>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</si>
  <si>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</si>
  <si>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</si>
  <si>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</si>
  <si>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</si>
  <si>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</si>
  <si>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</si>
  <si>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</si>
  <si>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</si>
  <si>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</si>
  <si>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</si>
  <si>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</si>
  <si>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</si>
  <si>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</si>
  <si>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</si>
  <si>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</si>
  <si>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</si>
  <si>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</si>
  <si>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</si>
  <si>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</si>
  <si>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</si>
  <si>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</si>
  <si>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</si>
  <si>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</si>
  <si>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</si>
  <si>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</si>
  <si>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</si>
  <si>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</si>
  <si>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</si>
  <si>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</si>
  <si>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</si>
  <si>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</si>
  <si>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</si>
  <si>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</si>
  <si>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</si>
  <si>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</si>
  <si>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</si>
  <si>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</si>
  <si>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</si>
  <si>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</si>
  <si>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</si>
  <si>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</si>
  <si>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</si>
  <si>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</si>
  <si>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</si>
  <si>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</si>
  <si>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</si>
  <si>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</si>
  <si>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</si>
  <si>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</si>
  <si>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</si>
  <si>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</si>
  <si>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</si>
  <si>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</si>
  <si>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</si>
  <si>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</si>
  <si>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</si>
  <si>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</si>
  <si>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</si>
  <si>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</si>
  <si>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</si>
  <si>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</si>
  <si>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</si>
  <si>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</si>
  <si>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</si>
  <si>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</si>
  <si>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</si>
  <si>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</si>
  <si>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</si>
  <si>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</si>
  <si>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</si>
  <si>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</si>
  <si>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</si>
  <si>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</si>
  <si>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</si>
  <si>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</si>
  <si>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</si>
  <si>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</si>
  <si>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</si>
  <si>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</si>
  <si>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</si>
  <si>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</si>
  <si>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</si>
  <si>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</si>
  <si>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</si>
  <si>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</si>
  <si>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</si>
  <si>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</si>
  <si>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</si>
  <si>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</si>
  <si>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</si>
  <si>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</si>
  <si>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</si>
  <si>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</si>
  <si>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</si>
  <si>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</si>
  <si>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</si>
  <si>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</si>
  <si>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</si>
  <si>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</si>
  <si>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</si>
  <si>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</si>
  <si>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</si>
  <si>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</si>
  <si>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</si>
  <si>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</si>
  <si>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</si>
  <si>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</si>
  <si>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</si>
  <si>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</si>
  <si>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</si>
  <si>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</si>
  <si>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</si>
  <si>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</si>
  <si>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</si>
  <si>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</si>
  <si>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</si>
  <si>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</si>
  <si>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</si>
  <si>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</si>
  <si>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</si>
  <si>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</si>
  <si>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</si>
  <si>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</si>
  <si>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</si>
  <si>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</si>
  <si>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</si>
  <si>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</si>
  <si>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</si>
  <si>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</si>
  <si>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</si>
  <si>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</si>
  <si>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</si>
  <si>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</si>
  <si>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</si>
  <si>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</si>
  <si>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</si>
  <si>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</si>
  <si>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</si>
  <si>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</si>
  <si>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</si>
  <si>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</si>
  <si>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</si>
  <si>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</si>
  <si>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</si>
  <si>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</si>
  <si>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</si>
  <si>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</si>
  <si>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</si>
  <si>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</si>
  <si>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</si>
  <si>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</si>
  <si>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</si>
  <si>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</si>
  <si>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</si>
  <si>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</si>
  <si>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</si>
  <si>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</si>
  <si>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</si>
  <si>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</si>
  <si>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</si>
  <si>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</si>
  <si>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</si>
  <si>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</si>
  <si>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</si>
  <si>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</si>
  <si>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</si>
  <si>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</si>
  <si>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</si>
  <si>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</si>
  <si>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</si>
  <si>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</si>
  <si>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</si>
  <si>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</si>
  <si>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</si>
  <si>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</si>
  <si>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</si>
  <si>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</si>
  <si>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</si>
  <si>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</si>
  <si>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</si>
  <si>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</si>
  <si>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</si>
  <si>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</si>
  <si>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</si>
  <si>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</si>
  <si>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</si>
  <si>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</si>
  <si>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</si>
  <si>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</si>
  <si>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</si>
  <si>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</si>
  <si>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</si>
  <si>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</si>
  <si>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</si>
  <si>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</si>
  <si>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</si>
  <si>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</si>
  <si>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</si>
  <si>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</si>
  <si>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</si>
  <si>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</si>
  <si>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</si>
  <si>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</si>
  <si>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</si>
  <si>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</si>
  <si>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</si>
  <si>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</si>
  <si>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</si>
  <si>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</si>
  <si>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</si>
  <si>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</si>
  <si>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</si>
  <si>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</si>
  <si>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</si>
  <si>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</si>
  <si>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</si>
  <si>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</si>
  <si>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</si>
  <si>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</si>
  <si>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</si>
  <si>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</si>
  <si>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</si>
  <si>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</si>
  <si>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</si>
  <si>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</si>
  <si>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</si>
  <si>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</si>
  <si>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</si>
  <si>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</si>
  <si>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</si>
  <si>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</si>
  <si>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</si>
  <si>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</si>
  <si>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</si>
  <si>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</si>
  <si>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</si>
  <si>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</si>
  <si>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</si>
  <si>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</si>
  <si>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</si>
  <si>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</si>
  <si>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</si>
  <si>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</si>
  <si>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</si>
  <si>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</si>
  <si>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</si>
  <si>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</si>
  <si>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</si>
  <si>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</si>
  <si>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</si>
  <si>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</si>
  <si>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</si>
  <si>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</si>
  <si>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</si>
  <si>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</si>
  <si>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</si>
  <si>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</si>
  <si>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</si>
  <si>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</si>
  <si>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</si>
  <si>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</si>
  <si>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</si>
  <si>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</si>
  <si>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</si>
  <si>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</si>
  <si>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</si>
  <si>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</si>
  <si>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</si>
  <si>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</si>
  <si>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</si>
  <si>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</si>
  <si>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</si>
  <si>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</si>
  <si>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</si>
  <si>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</si>
  <si>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</si>
  <si>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</si>
  <si>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</si>
  <si>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</si>
  <si>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</si>
  <si>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</si>
  <si>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</si>
  <si>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</si>
  <si>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</si>
  <si>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</si>
  <si>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</si>
  <si>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</si>
  <si>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</si>
  <si>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</si>
  <si>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</si>
  <si>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</si>
  <si>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</si>
  <si>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</si>
  <si>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</si>
  <si>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</si>
  <si>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</si>
  <si>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</si>
  <si>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</si>
  <si>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</si>
  <si>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</si>
  <si>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</si>
  <si>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</si>
  <si>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</si>
  <si>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</si>
  <si>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</si>
  <si>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</si>
  <si>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</si>
  <si>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</si>
  <si>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</si>
  <si>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</si>
  <si>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</si>
  <si>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</si>
  <si>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</si>
  <si>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</si>
  <si>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</si>
  <si>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</si>
  <si>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</si>
  <si>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</si>
  <si>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</si>
  <si>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</si>
  <si>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</si>
  <si>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</si>
  <si>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</si>
  <si>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</si>
  <si>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</si>
  <si>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</si>
  <si>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</si>
  <si>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</si>
  <si>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</si>
  <si>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</si>
  <si>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</si>
  <si>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</si>
  <si>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</si>
  <si>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</si>
  <si>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</si>
  <si>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</si>
  <si>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</si>
  <si>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</si>
  <si>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</si>
  <si>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</si>
  <si>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</si>
  <si>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</si>
  <si>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</si>
  <si>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</si>
  <si>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</si>
  <si>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</si>
  <si>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</si>
  <si>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</si>
  <si>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</si>
  <si>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</si>
  <si>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</si>
  <si>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</si>
  <si>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</si>
  <si>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</si>
  <si>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</si>
  <si>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</si>
  <si>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</si>
  <si>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</si>
  <si>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</si>
  <si>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</si>
  <si>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</si>
  <si>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</si>
  <si>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</si>
  <si>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</si>
  <si>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</si>
  <si>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</si>
  <si>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</si>
  <si>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</si>
  <si>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</si>
  <si>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</si>
  <si>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</si>
  <si>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</si>
  <si>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</si>
  <si>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</si>
  <si>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</si>
  <si>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</si>
  <si>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</si>
  <si>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</si>
  <si>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</si>
  <si>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</si>
  <si>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</si>
  <si>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</si>
  <si>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</si>
  <si>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</si>
  <si>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</si>
  <si>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</si>
  <si>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</si>
  <si>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</si>
  <si>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</si>
  <si>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</si>
  <si>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</si>
  <si>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</si>
  <si>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</si>
  <si>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</si>
  <si>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</si>
  <si>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</si>
  <si>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</si>
  <si>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</si>
  <si>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</si>
  <si>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</si>
  <si>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</si>
  <si>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</si>
  <si>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</si>
  <si>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</si>
  <si>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</si>
  <si>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</si>
  <si>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</si>
  <si>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</si>
  <si>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</si>
  <si>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</si>
  <si>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</si>
  <si>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</si>
  <si>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</si>
  <si>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</si>
  <si>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</si>
  <si>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</si>
  <si>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</si>
  <si>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</si>
  <si>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</si>
  <si>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</si>
  <si>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</si>
  <si>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</si>
  <si>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</si>
  <si>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</si>
  <si>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</si>
  <si>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</si>
  <si>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</si>
  <si>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</si>
  <si>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</si>
  <si>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</si>
  <si>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</si>
  <si>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</si>
  <si>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</si>
  <si>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</si>
  <si>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</si>
  <si>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</si>
  <si>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</si>
  <si>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</si>
  <si>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</si>
  <si>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</si>
  <si>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</si>
  <si>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</si>
  <si>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</si>
  <si>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</si>
  <si>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</si>
  <si>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</si>
  <si>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</si>
  <si>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</si>
  <si>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</si>
  <si>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</si>
  <si>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</si>
  <si>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</si>
  <si>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</si>
  <si>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</si>
  <si>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</si>
  <si>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</si>
  <si>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</si>
  <si>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</si>
  <si>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</si>
  <si>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</si>
  <si>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</si>
  <si>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</si>
  <si>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</si>
  <si>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</si>
  <si>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</si>
  <si>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</si>
  <si>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</si>
  <si>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</si>
  <si>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</si>
  <si>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</si>
  <si>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</si>
  <si>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</si>
  <si>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</si>
  <si>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</si>
  <si>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</si>
  <si>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</si>
  <si>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</si>
  <si>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</si>
  <si>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</si>
  <si>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</si>
  <si>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</si>
  <si>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</si>
  <si>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</si>
  <si>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</si>
  <si>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</si>
  <si>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</si>
  <si>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</si>
  <si>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</si>
  <si>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</si>
  <si>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</si>
  <si>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</si>
  <si>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</si>
  <si>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</si>
  <si>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</si>
  <si>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</si>
  <si>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</si>
  <si>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</si>
  <si>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</si>
  <si>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</si>
  <si>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</si>
  <si>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</si>
  <si>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</si>
  <si>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</si>
  <si>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</si>
  <si>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</si>
  <si>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</si>
  <si>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</si>
  <si>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</si>
  <si>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</si>
  <si>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</si>
  <si>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</si>
  <si>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</si>
  <si>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</si>
  <si>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</si>
  <si>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</si>
  <si>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</si>
  <si>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</si>
  <si>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</si>
  <si>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</si>
  <si>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</si>
  <si>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</si>
  <si>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</si>
  <si>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</si>
  <si>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</si>
  <si>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</si>
  <si>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</si>
  <si>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</si>
  <si>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</si>
  <si>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</si>
  <si>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</si>
  <si>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</si>
  <si>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</si>
  <si>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</si>
  <si>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</si>
  <si>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</si>
  <si>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</si>
  <si>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</si>
  <si>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</si>
  <si>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</si>
  <si>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</si>
  <si>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</si>
  <si>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</si>
  <si>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</si>
  <si>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</si>
  <si>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</si>
  <si>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</si>
  <si>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</si>
  <si>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</si>
  <si>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</si>
  <si>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</si>
  <si>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</si>
  <si>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</si>
  <si>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</si>
  <si>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</si>
  <si>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</si>
  <si>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</si>
  <si>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</si>
  <si>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</si>
  <si>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</si>
  <si>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</si>
  <si>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</si>
  <si>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</si>
  <si>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</si>
  <si>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</si>
  <si>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</si>
  <si>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</si>
  <si>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</si>
  <si>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</si>
  <si>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</si>
  <si>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</si>
  <si>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</si>
  <si>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</si>
  <si>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</si>
  <si>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</si>
  <si>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</si>
  <si>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</si>
  <si>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</si>
  <si>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</si>
  <si>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</si>
  <si>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</si>
  <si>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</si>
  <si>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</si>
  <si>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</si>
  <si>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</si>
  <si>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</si>
  <si>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</si>
  <si>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</si>
  <si>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</si>
  <si>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</si>
  <si>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</si>
  <si>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</si>
  <si>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</si>
  <si>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</si>
  <si>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</si>
  <si>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</si>
  <si>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</si>
  <si>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</si>
  <si>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</si>
  <si>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</si>
  <si>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</si>
  <si>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</si>
  <si>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</si>
  <si>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</si>
  <si>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</si>
  <si>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</si>
  <si>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</si>
  <si>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</si>
  <si>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</si>
  <si>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</si>
  <si>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</si>
  <si>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</si>
  <si>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</si>
  <si>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</si>
  <si>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</si>
  <si>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</si>
  <si>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</si>
  <si>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</si>
  <si>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</si>
  <si>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</si>
  <si>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</si>
  <si>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</si>
  <si>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</si>
  <si>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</si>
  <si>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</si>
  <si>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</si>
  <si>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</si>
  <si>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</si>
  <si>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</si>
  <si>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</si>
  <si>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</si>
  <si>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</si>
  <si>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</si>
  <si>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</si>
  <si>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</si>
  <si>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</si>
  <si>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</si>
  <si>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</si>
  <si>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</si>
  <si>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</si>
  <si>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</si>
  <si>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</si>
  <si>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</si>
  <si>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</si>
  <si>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</si>
  <si>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</si>
  <si>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</si>
  <si>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</si>
  <si>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</si>
  <si>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</si>
  <si>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</si>
  <si>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</si>
  <si>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</si>
  <si>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</si>
  <si>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</si>
  <si>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</si>
  <si>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</si>
  <si>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</si>
  <si>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</si>
  <si>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</si>
  <si>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</si>
  <si>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</si>
  <si>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</si>
  <si>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</si>
  <si>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</si>
  <si>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</si>
  <si>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</si>
  <si>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</si>
  <si>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</si>
  <si>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</si>
  <si>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</si>
  <si>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</si>
  <si>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</si>
  <si>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</si>
  <si>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</si>
  <si>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</si>
  <si>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</si>
  <si>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</si>
  <si>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</si>
  <si>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</si>
  <si>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</si>
  <si>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</si>
  <si>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</si>
  <si>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</si>
  <si>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</si>
  <si>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</si>
  <si>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</si>
  <si>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</si>
  <si>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</si>
  <si>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</si>
  <si>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</si>
  <si>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</si>
  <si>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</si>
  <si>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</si>
  <si>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</si>
  <si>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</si>
  <si>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</si>
  <si>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</si>
  <si>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</si>
  <si>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</si>
  <si>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</si>
  <si>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</si>
  <si>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</si>
  <si>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</si>
  <si>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</si>
  <si>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</si>
  <si>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</si>
  <si>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</si>
  <si>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</si>
  <si>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</si>
  <si>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</si>
  <si>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</si>
  <si>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</si>
  <si>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</si>
  <si>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</si>
  <si>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</si>
  <si>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</si>
  <si>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</si>
  <si>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</si>
  <si>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</si>
  <si>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</si>
  <si>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</si>
  <si>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</si>
  <si>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</si>
  <si>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</si>
  <si>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</si>
  <si>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</si>
  <si>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</si>
  <si>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</si>
  <si>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</si>
  <si>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</si>
  <si>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</si>
  <si>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</si>
  <si>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</si>
  <si>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</si>
  <si>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</si>
  <si>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</si>
  <si>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</si>
  <si>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</si>
  <si>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</si>
  <si>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</si>
  <si>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</si>
  <si>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</si>
  <si>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</si>
  <si>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</si>
  <si>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</si>
  <si>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</si>
  <si>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</si>
  <si>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</si>
  <si>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</si>
  <si>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</si>
  <si>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</si>
  <si>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</si>
  <si>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</si>
  <si>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</si>
  <si>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</si>
  <si>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</si>
  <si>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</si>
  <si>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</si>
  <si>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</si>
  <si>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</si>
  <si>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</si>
  <si>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</si>
  <si>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</si>
  <si>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</si>
  <si>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</si>
  <si>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</si>
  <si>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</si>
  <si>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</si>
  <si>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</si>
  <si>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</si>
  <si>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</si>
  <si>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</si>
  <si>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</si>
  <si>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</si>
  <si>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</si>
  <si>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</si>
  <si>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</si>
  <si>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</si>
  <si>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</si>
  <si>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</si>
  <si>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</si>
  <si>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</si>
  <si>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</si>
  <si>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</si>
  <si>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</si>
  <si>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</si>
  <si>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</si>
  <si>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</si>
  <si>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</si>
  <si>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</si>
  <si>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</si>
  <si>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</si>
  <si>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</si>
  <si>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</si>
  <si>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</si>
  <si>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</si>
  <si>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</si>
  <si>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</si>
  <si>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</si>
  <si>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</si>
  <si>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</si>
  <si>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</si>
  <si>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</si>
  <si>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</si>
  <si>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</si>
  <si>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</si>
  <si>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</si>
  <si>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</si>
  <si>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</si>
  <si>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</si>
  <si>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</si>
  <si>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</si>
  <si>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</si>
  <si>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</si>
  <si>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</si>
  <si>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</si>
  <si>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</si>
  <si>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</si>
  <si>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</si>
  <si>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</si>
  <si>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</si>
  <si>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</si>
  <si>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</si>
  <si>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</si>
  <si>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</si>
  <si>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</si>
  <si>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</si>
  <si>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</si>
  <si>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</si>
  <si>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</si>
  <si>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</si>
  <si>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</si>
  <si>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</si>
  <si>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</si>
  <si>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</si>
  <si>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</si>
  <si>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</si>
  <si>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</si>
  <si>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</si>
  <si>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</si>
  <si>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</si>
  <si>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</si>
  <si>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</si>
  <si>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</si>
  <si>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</si>
  <si>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</si>
  <si>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</si>
  <si>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</si>
  <si>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</si>
  <si>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</si>
  <si>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</si>
  <si>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</si>
  <si>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</si>
  <si>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</si>
  <si>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</si>
  <si>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</si>
  <si>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</si>
  <si>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</si>
  <si>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</si>
  <si>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</si>
  <si>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</si>
  <si>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</si>
  <si>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</si>
  <si>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</si>
  <si>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</si>
  <si>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</si>
  <si>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</si>
  <si>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</si>
  <si>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</si>
  <si>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</si>
  <si>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</si>
  <si>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</si>
  <si>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</si>
  <si>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</si>
  <si>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</si>
  <si>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</si>
  <si>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</si>
  <si>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</si>
  <si>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</si>
  <si>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</si>
  <si>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</si>
  <si>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</si>
  <si>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</si>
  <si>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</si>
  <si>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</si>
  <si>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</si>
  <si>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</si>
  <si>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</si>
  <si>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</si>
  <si>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</si>
  <si>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</si>
  <si>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</si>
  <si>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</si>
  <si>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</si>
  <si>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</si>
  <si>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</si>
  <si>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</si>
  <si>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</si>
  <si>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</si>
  <si>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</si>
  <si>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</si>
  <si>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</si>
  <si>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</si>
  <si>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</si>
  <si>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</si>
  <si>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</si>
  <si>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</si>
  <si>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</si>
  <si>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</si>
  <si>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</si>
  <si>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</si>
  <si>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</si>
  <si>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</si>
  <si>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</si>
  <si>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</si>
  <si>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</si>
  <si>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</si>
  <si>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</si>
  <si>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</si>
  <si>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</si>
  <si>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</si>
  <si>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</si>
  <si>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</si>
  <si>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</si>
  <si>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</si>
  <si>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</si>
  <si>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</si>
  <si>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</si>
  <si>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</si>
  <si>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</si>
  <si>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</si>
  <si>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</si>
  <si>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</si>
  <si>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</si>
  <si>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</si>
  <si>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</si>
  <si>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</si>
  <si>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</si>
  <si>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</si>
  <si>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</si>
  <si>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</si>
  <si>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</si>
  <si>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</si>
  <si>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</si>
  <si>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</si>
  <si>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</si>
  <si>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</si>
  <si>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</si>
  <si>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</si>
  <si>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</si>
  <si>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</si>
  <si>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</si>
  <si>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</si>
  <si>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</si>
  <si>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</si>
  <si>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</si>
  <si>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</si>
  <si>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</si>
  <si>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</si>
  <si>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</si>
  <si>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</si>
  <si>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</si>
  <si>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</si>
  <si>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</si>
  <si>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</si>
  <si>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</si>
  <si>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</si>
  <si>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</si>
  <si>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</si>
  <si>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</si>
  <si>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</si>
  <si>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</si>
  <si>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</si>
  <si>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</si>
  <si>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</si>
  <si>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</si>
  <si>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</si>
  <si>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</si>
  <si>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</si>
  <si>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</si>
  <si>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</si>
  <si>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</si>
  <si>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</si>
  <si>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</si>
  <si>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</si>
  <si>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</si>
  <si>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</si>
  <si>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</si>
  <si>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</si>
  <si>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</si>
  <si>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</si>
  <si>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</si>
  <si>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</si>
  <si>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</si>
  <si>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</si>
  <si>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</si>
  <si>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</si>
  <si>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</si>
  <si>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</si>
  <si>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</si>
  <si>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</si>
  <si>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</si>
  <si>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</si>
  <si>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</si>
  <si>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</si>
  <si>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</si>
  <si>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</si>
  <si>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</si>
  <si>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</si>
  <si>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</si>
  <si>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</si>
  <si>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</si>
  <si>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</si>
  <si>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</si>
  <si>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</si>
  <si>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</si>
  <si>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</si>
  <si>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</si>
  <si>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</si>
  <si>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</si>
  <si>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</si>
  <si>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</si>
  <si>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</si>
  <si>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</si>
  <si>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</si>
  <si>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</si>
  <si>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</si>
  <si>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</si>
  <si>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</si>
  <si>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</si>
  <si>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</si>
  <si>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</si>
  <si>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</si>
  <si>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</si>
  <si>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</si>
  <si>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</si>
  <si>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</si>
  <si>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</si>
  <si>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</si>
  <si>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</si>
  <si>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</si>
  <si>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</si>
  <si>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</si>
  <si>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</si>
  <si>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</si>
  <si>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</si>
  <si>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</si>
  <si>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</si>
  <si>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</si>
  <si>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</si>
  <si>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</si>
  <si>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</si>
  <si>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</si>
  <si>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</si>
  <si>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</si>
  <si>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</si>
  <si>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</si>
  <si>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</si>
  <si>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</si>
  <si>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</si>
  <si>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</si>
  <si>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</si>
  <si>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</si>
  <si>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</si>
  <si>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</si>
  <si>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</si>
  <si>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</si>
  <si>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</si>
  <si>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</si>
  <si>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</si>
  <si>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</si>
  <si>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</si>
  <si>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</si>
  <si>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</si>
  <si>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</si>
  <si>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</si>
  <si>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</si>
  <si>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</si>
  <si>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</si>
  <si>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</si>
  <si>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</si>
  <si>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</si>
  <si>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</si>
  <si>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</si>
  <si>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</si>
  <si>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</si>
  <si>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</si>
  <si>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</si>
  <si>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</si>
  <si>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</si>
  <si>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</si>
  <si>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</si>
  <si>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</si>
  <si>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</si>
  <si>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</si>
  <si>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</si>
  <si>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</si>
  <si>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</si>
  <si>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</si>
  <si>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</si>
  <si>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</si>
  <si>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</si>
  <si>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</si>
  <si>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</si>
  <si>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</si>
  <si>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</si>
  <si>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</si>
  <si>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</si>
  <si>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</si>
  <si>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</si>
  <si>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</si>
  <si>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</si>
  <si>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</si>
  <si>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</si>
  <si>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</si>
  <si>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</si>
  <si>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</si>
  <si>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</si>
  <si>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</si>
  <si>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</si>
  <si>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</si>
  <si>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</si>
  <si>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</si>
  <si>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</si>
  <si>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</si>
  <si>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</si>
  <si>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</si>
  <si>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</si>
  <si>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</si>
  <si>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</si>
  <si>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</si>
  <si>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</si>
  <si>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</si>
  <si>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</si>
  <si>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</si>
  <si>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</si>
  <si>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</si>
  <si>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</si>
  <si>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</si>
  <si>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</si>
  <si>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</si>
  <si>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</si>
  <si>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</si>
  <si>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</si>
  <si>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</si>
  <si>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</si>
  <si>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</si>
  <si>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</si>
  <si>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</si>
  <si>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</si>
  <si>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</si>
  <si>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</si>
  <si>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</si>
  <si>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</si>
  <si>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</si>
  <si>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</si>
  <si>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</si>
  <si>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</si>
  <si>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</si>
  <si>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</si>
  <si>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</si>
  <si>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</si>
  <si>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</si>
  <si>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</si>
  <si>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</si>
  <si>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</si>
  <si>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</si>
  <si>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</si>
  <si>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</si>
  <si>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</si>
  <si>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</si>
  <si>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</si>
  <si>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</si>
  <si>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</si>
  <si>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</si>
  <si>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</si>
  <si>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</si>
  <si>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</si>
  <si>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</si>
  <si>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</si>
  <si>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</si>
  <si>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</si>
  <si>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</si>
  <si>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</si>
  <si>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</si>
  <si>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</si>
  <si>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</si>
  <si>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</si>
  <si>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</si>
  <si>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</si>
  <si>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</si>
  <si>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</si>
  <si>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</si>
  <si>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</si>
  <si>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</si>
  <si>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</si>
  <si>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</si>
  <si>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</si>
  <si>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</si>
  <si>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</si>
  <si>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</si>
  <si>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</si>
  <si>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</si>
  <si>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</si>
  <si>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</si>
  <si>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</si>
  <si>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</si>
  <si>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</si>
  <si>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</si>
  <si>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</si>
  <si>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</si>
  <si>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</si>
  <si>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</si>
  <si>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</si>
  <si>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</si>
  <si>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</si>
  <si>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</si>
  <si>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</si>
  <si>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</si>
  <si>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</si>
  <si>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</si>
  <si>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</si>
  <si>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</si>
  <si>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</si>
  <si>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</si>
  <si>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</si>
  <si>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</si>
  <si>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</si>
  <si>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</si>
  <si>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</si>
  <si>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</si>
  <si>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</si>
  <si>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</si>
  <si>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</si>
  <si>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</si>
  <si>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</si>
  <si>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</si>
  <si>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</si>
  <si>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</si>
  <si>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</si>
  <si>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</si>
  <si>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</si>
  <si>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</si>
  <si>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</si>
  <si>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</si>
  <si>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</si>
  <si>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</si>
  <si>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</si>
  <si>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</si>
  <si>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</si>
  <si>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</si>
  <si>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</si>
  <si>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</si>
  <si>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</si>
  <si>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</si>
  <si>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</si>
  <si>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</si>
  <si>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</si>
  <si>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</si>
  <si>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</si>
  <si>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</si>
  <si>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</si>
  <si>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</si>
  <si>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</si>
  <si>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</si>
  <si>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</si>
  <si>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</si>
  <si>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</si>
  <si>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</si>
  <si>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</si>
  <si>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</si>
  <si>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</si>
  <si>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</si>
  <si>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</si>
  <si>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</si>
  <si>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</si>
  <si>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</si>
  <si>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</si>
  <si>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</si>
  <si>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</si>
  <si>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</si>
  <si>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</si>
  <si>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</si>
  <si>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</si>
  <si>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</si>
  <si>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</si>
  <si>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</si>
  <si>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</si>
  <si>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</si>
  <si>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</si>
  <si>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</si>
  <si>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</si>
  <si>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</si>
  <si>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</si>
  <si>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</si>
  <si>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</si>
  <si>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</si>
  <si>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</si>
  <si>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</si>
  <si>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</si>
  <si>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</si>
  <si>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</si>
  <si>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</si>
  <si>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</si>
  <si>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</si>
  <si>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</si>
  <si>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</si>
  <si>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</si>
  <si>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</si>
  <si>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</si>
  <si>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</si>
  <si>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</si>
  <si>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</si>
  <si>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</si>
  <si>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</si>
  <si>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</si>
  <si>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</si>
  <si>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</si>
  <si>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</si>
  <si>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</si>
  <si>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</si>
  <si>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</si>
  <si>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</si>
  <si>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</si>
  <si>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</si>
  <si>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</si>
  <si>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</si>
  <si>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</si>
  <si>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</si>
  <si>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</si>
  <si>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</si>
  <si>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</si>
  <si>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</si>
  <si>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</si>
  <si>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</si>
  <si>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</si>
  <si>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</si>
  <si>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</si>
  <si>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</si>
  <si>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</si>
  <si>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</si>
  <si>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</si>
  <si>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</si>
  <si>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</si>
  <si>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</si>
  <si>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</si>
  <si>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</si>
  <si>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</si>
  <si>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</si>
  <si>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</si>
  <si>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</si>
  <si>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</si>
  <si>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</si>
  <si>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</si>
  <si>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</si>
  <si>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</si>
  <si>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</si>
  <si>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</si>
  <si>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</si>
  <si>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</si>
  <si>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</si>
  <si>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</si>
  <si>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</si>
  <si>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</si>
  <si>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</si>
  <si>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</si>
  <si>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</si>
  <si>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</si>
  <si>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</si>
  <si>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</si>
  <si>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</si>
  <si>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</si>
  <si>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</si>
  <si>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</si>
  <si>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</si>
  <si>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</si>
  <si>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</si>
  <si>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</si>
  <si>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</si>
  <si>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</si>
  <si>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</si>
  <si>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</si>
  <si>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</si>
  <si>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</si>
  <si>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</si>
  <si>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</si>
  <si>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</si>
  <si>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</si>
  <si>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</si>
  <si>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</si>
  <si>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</si>
  <si>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</si>
  <si>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</si>
  <si>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</si>
  <si>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</si>
  <si>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</si>
  <si>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</si>
  <si>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</si>
  <si>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</si>
  <si>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</si>
  <si>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</si>
  <si>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</si>
  <si>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</si>
  <si>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</si>
  <si>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</si>
  <si>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</si>
  <si>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</si>
  <si>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</si>
  <si>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</si>
  <si>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</si>
  <si>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</si>
  <si>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</si>
  <si>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</si>
  <si>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</si>
  <si>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</si>
  <si>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</si>
  <si>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</si>
  <si>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</si>
  <si>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</si>
  <si>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</si>
  <si>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</si>
  <si>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</si>
  <si>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</si>
  <si>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</si>
  <si>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</si>
  <si>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</si>
  <si>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</si>
  <si>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</si>
  <si>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</si>
  <si>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</si>
  <si>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</si>
  <si>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</si>
  <si>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</si>
  <si>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</si>
  <si>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</si>
  <si>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</si>
  <si>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</si>
  <si>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</si>
  <si>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</si>
  <si>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</si>
  <si>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</si>
  <si>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</si>
  <si>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</si>
  <si>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</si>
  <si>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</si>
  <si>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</si>
  <si>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</si>
  <si>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</si>
  <si>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</si>
  <si>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</si>
  <si>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</si>
  <si>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</si>
  <si>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</si>
  <si>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</si>
  <si>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</si>
  <si>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</si>
  <si>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</si>
  <si>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</si>
  <si>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</si>
  <si>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</si>
  <si>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</si>
  <si>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</si>
  <si>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</si>
  <si>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</si>
  <si>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</si>
  <si>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</si>
  <si>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</si>
  <si>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</si>
  <si>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</si>
  <si>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</si>
  <si>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</si>
  <si>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</si>
  <si>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</si>
  <si>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</si>
  <si>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</si>
  <si>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</si>
  <si>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</si>
  <si>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</si>
  <si>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</si>
  <si>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</si>
  <si>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</si>
  <si>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</si>
  <si>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</si>
  <si>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</si>
  <si>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</si>
  <si>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</si>
  <si>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</si>
  <si>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</si>
  <si>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</si>
  <si>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</si>
  <si>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</si>
  <si>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</si>
  <si>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</si>
  <si>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</si>
  <si>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</si>
  <si>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</si>
  <si>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</si>
  <si>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</si>
  <si>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</si>
  <si>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</si>
  <si>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</si>
  <si>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</si>
  <si>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</si>
  <si>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</si>
  <si>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</si>
  <si>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</si>
  <si>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</si>
  <si>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</si>
  <si>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</si>
  <si>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</si>
  <si>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</si>
  <si>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</si>
  <si>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</si>
  <si>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</si>
  <si>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</si>
  <si>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</si>
  <si>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</si>
  <si>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</si>
  <si>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</si>
  <si>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</si>
  <si>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</si>
  <si>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</si>
  <si>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</si>
  <si>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</si>
  <si>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</si>
  <si>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</si>
  <si>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</si>
  <si>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</si>
  <si>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</si>
  <si>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</si>
  <si>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</si>
  <si>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</si>
  <si>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</si>
  <si>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</si>
  <si>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</si>
  <si>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</si>
  <si>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</si>
  <si>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</si>
  <si>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</si>
  <si>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</si>
  <si>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</si>
  <si>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</si>
  <si>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</si>
  <si>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</si>
  <si>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</si>
  <si>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</si>
  <si>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</si>
  <si>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</si>
  <si>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</si>
  <si>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</si>
  <si>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</si>
  <si>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</si>
  <si>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</si>
  <si>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</si>
  <si>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</si>
  <si>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</si>
  <si>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</si>
  <si>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</si>
  <si>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</si>
  <si>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</si>
  <si>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</si>
  <si>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</si>
  <si>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</si>
  <si>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</si>
  <si>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</si>
  <si>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</si>
  <si>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</si>
  <si>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</si>
  <si>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</si>
  <si>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</si>
  <si>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</si>
  <si>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</si>
  <si>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</si>
  <si>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</si>
  <si>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</si>
  <si>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</si>
  <si>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</si>
  <si>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</si>
  <si>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</si>
  <si>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</si>
  <si>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</si>
  <si>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</si>
  <si>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</si>
  <si>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</si>
  <si>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</si>
  <si>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</si>
  <si>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</si>
  <si>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</si>
  <si>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</si>
  <si>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</si>
  <si>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</si>
  <si>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</si>
  <si>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</si>
  <si>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</si>
  <si>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</si>
  <si>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</si>
  <si>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</si>
  <si>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</si>
  <si>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</si>
  <si>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</si>
  <si>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</si>
  <si>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</si>
  <si>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</si>
  <si>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</si>
  <si>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</si>
  <si>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</si>
  <si>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</si>
  <si>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</si>
  <si>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</si>
  <si>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</si>
  <si>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</si>
  <si>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</si>
  <si>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</si>
  <si>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</si>
  <si>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</si>
  <si>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</si>
  <si>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</si>
  <si>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</si>
  <si>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</si>
  <si>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</si>
  <si>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</si>
  <si>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</si>
  <si>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</si>
  <si>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</si>
  <si>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</si>
  <si>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</si>
  <si>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</si>
  <si>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</si>
  <si>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</si>
  <si>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</si>
  <si>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</si>
  <si>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</si>
  <si>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</si>
  <si>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</si>
  <si>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</si>
  <si>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</si>
  <si>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</si>
  <si>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</si>
  <si>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</si>
  <si>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</si>
  <si>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</si>
  <si>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</si>
  <si>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</si>
  <si>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</si>
  <si>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</si>
  <si>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</si>
  <si>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</si>
  <si>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</si>
  <si>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</si>
  <si>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</si>
  <si>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</si>
  <si>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</si>
  <si>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</si>
  <si>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</si>
  <si>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</si>
  <si>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</si>
  <si>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</si>
  <si>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</si>
  <si>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</si>
  <si>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</si>
  <si>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</si>
  <si>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</si>
  <si>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</si>
  <si>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</si>
  <si>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</si>
  <si>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</si>
  <si>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</si>
  <si>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</si>
  <si>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</si>
  <si>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</si>
  <si>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</si>
  <si>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</si>
  <si>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</si>
  <si>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</si>
  <si>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</si>
  <si>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</si>
  <si>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</si>
  <si>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</si>
  <si>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</si>
  <si>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</si>
  <si>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</si>
  <si>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</si>
  <si>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</si>
  <si>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</si>
  <si>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</si>
  <si>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</si>
  <si>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</si>
  <si>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</si>
  <si>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</si>
  <si>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</si>
  <si>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</si>
  <si>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</si>
  <si>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</si>
  <si>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</si>
  <si>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</si>
  <si>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</si>
  <si>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</si>
  <si>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</si>
  <si>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</si>
  <si>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</si>
  <si>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</si>
  <si>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</si>
  <si>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</si>
  <si>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</si>
  <si>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</si>
  <si>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</si>
  <si>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</si>
  <si>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</si>
  <si>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</si>
  <si>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</si>
  <si>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</si>
  <si>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</si>
  <si>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</si>
  <si>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</si>
  <si>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</si>
  <si>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</si>
  <si>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</si>
  <si>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</si>
  <si>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</si>
  <si>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</si>
  <si>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</si>
  <si>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</si>
  <si>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</si>
  <si>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</si>
  <si>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</si>
  <si>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</si>
  <si>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</si>
  <si>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</si>
  <si>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</si>
  <si>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</si>
  <si>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</si>
  <si>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</si>
  <si>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</si>
  <si>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</si>
  <si>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</si>
  <si>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</si>
  <si>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</si>
  <si>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</si>
  <si>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</si>
  <si>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</si>
  <si>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</si>
  <si>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</si>
  <si>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</si>
  <si>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</si>
  <si>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</si>
  <si>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</si>
  <si>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</si>
  <si>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</si>
  <si>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</si>
  <si>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</si>
  <si>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</si>
  <si>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</si>
  <si>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</si>
  <si>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</si>
  <si>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</si>
  <si>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</si>
  <si>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</si>
  <si>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</si>
  <si>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</si>
  <si>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</si>
  <si>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</si>
  <si>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</si>
  <si>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</si>
  <si>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</si>
  <si>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</si>
  <si>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</si>
  <si>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</si>
  <si>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</si>
  <si>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</si>
  <si>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</si>
  <si>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</si>
  <si>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</si>
  <si>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</si>
  <si>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</si>
  <si>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</si>
  <si>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</si>
  <si>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</si>
  <si>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</si>
  <si>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</si>
  <si>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</si>
  <si>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</si>
  <si>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</si>
  <si>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</si>
  <si>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</si>
  <si>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</si>
  <si>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</si>
  <si>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</si>
  <si>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</si>
  <si>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</si>
  <si>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</si>
  <si>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</si>
  <si>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</si>
  <si>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</si>
  <si>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</si>
  <si>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</si>
  <si>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</si>
  <si>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</si>
  <si>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</si>
  <si>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</si>
  <si>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</si>
  <si>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</si>
  <si>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</si>
  <si>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</si>
  <si>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</si>
  <si>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</si>
  <si>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</si>
  <si>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</si>
  <si>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</si>
  <si>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</si>
  <si>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</si>
  <si>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</si>
  <si>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</si>
  <si>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</si>
  <si>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</si>
  <si>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</si>
  <si>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</si>
  <si>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</si>
  <si>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</si>
  <si>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</si>
  <si>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</si>
  <si>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</si>
  <si>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</si>
  <si>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</si>
  <si>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</si>
  <si>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</si>
  <si>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</si>
  <si>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</si>
  <si>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</si>
  <si>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</si>
  <si>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</si>
  <si>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</si>
  <si>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</si>
  <si>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</si>
  <si>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</si>
  <si>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</si>
  <si>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</si>
  <si>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</si>
  <si>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</si>
  <si>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</si>
  <si>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</si>
  <si>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</si>
  <si>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</si>
  <si>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</si>
  <si>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</si>
  <si>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</si>
  <si>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</si>
  <si>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</si>
  <si>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</si>
  <si>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</si>
  <si>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</si>
  <si>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</si>
  <si>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</si>
  <si>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</si>
  <si>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</si>
  <si>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</si>
  <si>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</si>
  <si>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</si>
  <si>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</si>
  <si>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</si>
  <si>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</si>
  <si>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</si>
  <si>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</si>
  <si>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</si>
  <si>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</si>
  <si>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</si>
  <si>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</si>
  <si>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</si>
  <si>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</si>
  <si>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</si>
  <si>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</si>
  <si>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</si>
  <si>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</si>
  <si>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</si>
  <si>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</si>
  <si>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</si>
  <si>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</si>
  <si>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</si>
  <si>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</si>
  <si>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</si>
  <si>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</si>
  <si>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</si>
  <si>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</si>
  <si>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</si>
  <si>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</si>
  <si>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</si>
  <si>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</si>
  <si>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</si>
  <si>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</si>
  <si>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</si>
  <si>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</si>
  <si>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</si>
  <si>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</si>
  <si>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</si>
  <si>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</si>
  <si>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</si>
  <si>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</si>
  <si>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</si>
  <si>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</si>
  <si>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</si>
  <si>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</si>
  <si>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</si>
  <si>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</si>
  <si>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</si>
  <si>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</si>
  <si>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</si>
  <si>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</si>
  <si>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</si>
  <si>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</si>
  <si>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</si>
  <si>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</si>
  <si>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</si>
  <si>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</si>
  <si>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</si>
  <si>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</si>
  <si>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</si>
  <si>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</si>
  <si>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</si>
  <si>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</si>
  <si>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</si>
  <si>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</si>
  <si>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</si>
  <si>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</si>
  <si>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</si>
  <si>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</si>
  <si>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</si>
  <si>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</si>
  <si>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</si>
  <si>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</si>
  <si>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</si>
  <si>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</si>
  <si>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</si>
  <si>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</si>
  <si>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</si>
  <si>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</si>
  <si>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</si>
  <si>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</si>
  <si>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</si>
  <si>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</si>
  <si>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</si>
  <si>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</si>
  <si>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</si>
  <si>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</si>
  <si>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</si>
  <si>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</si>
  <si>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</si>
  <si>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</si>
  <si>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</si>
  <si>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SF0083155</t>
  </si>
  <si>
    <t>As per borrower confirmation EMI Amount , privous Pending Amount total 5360/- Paid to the lo mojesh But he updated in fimo3360/- only And remaiming 2000 Nou updated in fimo.</t>
  </si>
  <si>
    <t>As per borrower confirmation EMI Amount In month of 06-11-2024 Amount (2780 -1780=1000) &amp; 06-02-2025 (2780-0=2780) 06-04-2025 (2780-2500=280) Total Amount (8340-4200=4140) Not updated in fimo.</t>
  </si>
  <si>
    <t>354452001</t>
  </si>
  <si>
    <t>As per Borrower confirmation Borrower Pre close Amount 13000/- Paid to the lo Mojesh Date 12-01-2025 But  He given 5 Months Entriees (13000-7050=5950/-) Not updated in fimo</t>
  </si>
  <si>
    <t>As per Borrower EMI Amount 2780/- He was updated in fimo 2500 And remaining 280/- Not updated in fimo.</t>
  </si>
  <si>
    <t>As per Borrower EMI Amount 2780/- He was updated in fimo 1780/- And remaining 1000/- Not updated in fimo.</t>
  </si>
  <si>
    <t>Loan officer</t>
  </si>
  <si>
    <t>FN25-26-01671</t>
  </si>
  <si>
    <t>IA</t>
  </si>
  <si>
    <t>Mahammad Rafi Pinjari/SF0049884</t>
  </si>
  <si>
    <t>Kesava Busagani/SF0005734</t>
  </si>
  <si>
    <t>Maahaboob Subhani Shaik/SF0075598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</si>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</sst>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45875</v>
      </c>
      <c r="H5" s="107" t="s">
        <v>6703</v>
      </c>
      <c r="I5" s="61">
        <v>45875</v>
      </c>
      <c r="J5" s="74" t="str">
        <f>IF('Physical Cash at Safe'!D28="Yes",'Physical Cash at Safe'!E28,IF('Borrower Wise Details'!D5&lt;&gt;"",'Borrower Wise Details'!D5,""))</f>
        <v>FN25-26-01671</v>
      </c>
      <c r="K5" s="81">
        <v>1</v>
      </c>
      <c r="L5" s="82">
        <v>2240</v>
      </c>
      <c r="M5" s="82">
        <v>0</v>
      </c>
      <c r="N5" s="82" t="s">
        <v>6704</v>
      </c>
      <c r="O5" s="82" t="s">
        <v>6705</v>
      </c>
      <c r="P5" s="82" t="s">
        <v>6706</v>
      </c>
      <c r="Q5" s="82" t="s">
        <v>6707</v>
      </c>
      <c r="R5" s="75" t="str">
        <f ca="1">IF('Physical Cash at Safe'!$D$28="Yes", 'Physical Cash at Safe'!$A$28, IF('Borrower Wise Details'!F5&lt;&gt;"", 'Borrower Wise Details'!F5, ""))</f>
        <v>Challa Gali Mojesh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 ca="1">IF('Physical Cash at Safe'!$D$28="Yes", 'Physical Cash at Safe'!$B$28, IF('Borrower Wise Details'!G5&lt;&gt;"", 'Borrower Wise Details'!G5, ""))</f>
        <v>SF0091297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6708</v>
      </c>
      <c r="Z5" s="61">
        <v>45897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7640</v>
      </c>
      <c r="AE5" s="126">
        <f>IF(AND(AC5="", AD5=""), "", IF(AD5="", AC5, AC5 - IF(ISNUMBER(AD5), AD5, 0)))</f>
        <v>30570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45902</v>
      </c>
      <c r="AH5" s="70" t="s">
        <v>6709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6" sqref="E6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 ca="1">IF(OR('Fraud Investigation Report'!R5="", 'Fraud Investigation Report'!R5=0), "", 'Fraud Investigation Report'!R5)</f>
        <v>Challa Gali Mojesh</v>
      </c>
      <c r="E5" s="68" t="str">
        <f ca="1">IF(OR('Fraud Investigation Report'!T5="", 'Fraud Investigation Report'!T5=0), "", 'Fraud Investigation Report'!T5)</f>
        <v>SF0091297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32260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5950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38210</v>
      </c>
      <c r="O5" s="69">
        <f>IF('Fraud Investigation Report'!AD5="", "", 'Fraud Investigation Report'!AD5)</f>
        <v>7640</v>
      </c>
      <c r="P5" s="126">
        <f>IF(AND(N5="", O5=""), "", IF(O5="", N5, N5 - IF(ISNUMBER(O5), O5, 0)))</f>
        <v>30570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5" zoomScale="90" zoomScaleNormal="90" workbookViewId="0">
      <selection activeCell="E17" sqref="E1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6702</v>
      </c>
      <c r="E5" s="65">
        <v>45897</v>
      </c>
      <c r="F5" s="38" t="str">
        <f ca="1">IF(J5&lt;&gt;"", $F$5, "")</f>
        <v>Challa Gali Mojesh</v>
      </c>
      <c r="G5" s="49" t="str">
        <f ca="1">IF(J5&lt;&gt;"", $G$5, "")</f>
        <v>SF0091297</v>
      </c>
      <c r="H5" s="49" t="s">
        <v>6701</v>
      </c>
      <c r="I5" s="120" t="s">
        <v>432</v>
      </c>
      <c r="J5" s="120" t="s">
        <v>3487</v>
      </c>
      <c r="K5" s="120" t="s">
        <v>3488</v>
      </c>
      <c r="L5" s="11">
        <v>353209208</v>
      </c>
      <c r="M5" s="65" t="s">
        <v>3484</v>
      </c>
      <c r="N5" s="124">
        <v>40000</v>
      </c>
      <c r="O5" s="124">
        <v>2130</v>
      </c>
      <c r="P5" s="121" t="s">
        <v>139</v>
      </c>
      <c r="Q5" s="80">
        <v>45705</v>
      </c>
      <c r="R5" s="124">
        <v>1800</v>
      </c>
      <c r="S5" s="124">
        <v>0</v>
      </c>
      <c r="T5" s="124">
        <v>0</v>
      </c>
      <c r="U5" s="125">
        <f t="shared" ref="U5" si="0">IF(AND(ISBLANK(R5),ISBLANK(S5),ISBLANK(T5)),"",R5-(S5+T5))</f>
        <v>1800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FN25-26-01671</v>
      </c>
      <c r="E6" s="65">
        <v>45897</v>
      </c>
      <c r="F6" s="38" t="str">
        <f t="shared" ref="F6:F13" ca="1" si="1">IF(J6&lt;&gt;"", $F$5, "")</f>
        <v>Challa Gali Mojesh</v>
      </c>
      <c r="G6" s="49" t="str">
        <f t="shared" ref="G6:G13" ca="1" si="2">IF(J6&lt;&gt;"", $G$5, "")</f>
        <v>SF0091297</v>
      </c>
      <c r="H6" s="49" t="str">
        <f t="shared" ref="H6:H13" si="3">IF(J6&lt;&gt;"", $H$5, "")</f>
        <v>Loan officer</v>
      </c>
      <c r="I6" s="120" t="s">
        <v>1875</v>
      </c>
      <c r="J6" s="120" t="s">
        <v>3479</v>
      </c>
      <c r="K6" s="120" t="s">
        <v>3480</v>
      </c>
      <c r="L6" s="11">
        <v>353205061</v>
      </c>
      <c r="M6" s="65" t="s">
        <v>3475</v>
      </c>
      <c r="N6" s="124">
        <v>52000</v>
      </c>
      <c r="O6" s="124">
        <v>2780</v>
      </c>
      <c r="P6" s="121" t="s">
        <v>139</v>
      </c>
      <c r="Q6" s="80">
        <v>45785</v>
      </c>
      <c r="R6" s="124">
        <v>2780</v>
      </c>
      <c r="S6" s="124">
        <v>0</v>
      </c>
      <c r="T6" s="124">
        <v>0</v>
      </c>
      <c r="U6" s="125">
        <f t="shared" ref="U6:U69" si="4">IF(AND(ISBLANK(R6),ISBLANK(S6),ISBLANK(T6)),"",R6-(S6+T6))</f>
        <v>2780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5">IF(J7&lt;&gt;"", $B$5, "")</f>
        <v>AP0064</v>
      </c>
      <c r="C7" s="119" t="str">
        <f t="shared" ref="C7:C70" si="6">IF(J7&lt;&gt;"", $C$5, "")</f>
        <v>Ongole-1</v>
      </c>
      <c r="D7" s="41" t="str">
        <f t="shared" ref="D7:D70" si="7">IF(J7&lt;&gt;"", $D$5, "")</f>
        <v>FN25-26-01671</v>
      </c>
      <c r="E7" s="65">
        <v>45897</v>
      </c>
      <c r="F7" s="38" t="str">
        <f t="shared" ca="1" si="1"/>
        <v>Challa Gali Mojesh</v>
      </c>
      <c r="G7" s="49" t="str">
        <f t="shared" ca="1" si="2"/>
        <v>SF0091297</v>
      </c>
      <c r="H7" s="49" t="str">
        <f t="shared" si="3"/>
        <v>Loan officer</v>
      </c>
      <c r="I7" s="120" t="s">
        <v>4221</v>
      </c>
      <c r="J7" s="120" t="s">
        <v>4225</v>
      </c>
      <c r="K7" s="120" t="s">
        <v>4226</v>
      </c>
      <c r="L7" s="11">
        <v>354294187</v>
      </c>
      <c r="M7" s="65" t="s">
        <v>283</v>
      </c>
      <c r="N7" s="124">
        <v>42000</v>
      </c>
      <c r="O7" s="124">
        <v>2240</v>
      </c>
      <c r="P7" s="121" t="s">
        <v>139</v>
      </c>
      <c r="Q7" s="80">
        <v>45715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204</v>
      </c>
      <c r="W7" s="122"/>
    </row>
    <row r="8" spans="1:23" ht="24.95" customHeight="1" x14ac:dyDescent="0.2">
      <c r="A8" s="64">
        <v>4</v>
      </c>
      <c r="B8" s="60" t="str">
        <f t="shared" si="5"/>
        <v>AP0064</v>
      </c>
      <c r="C8" s="119" t="str">
        <f t="shared" si="6"/>
        <v>Ongole-1</v>
      </c>
      <c r="D8" s="41" t="str">
        <f t="shared" si="7"/>
        <v>FN25-26-01671</v>
      </c>
      <c r="E8" s="65">
        <v>45897</v>
      </c>
      <c r="F8" s="38" t="str">
        <f t="shared" ca="1" si="1"/>
        <v>Challa Gali Mojesh</v>
      </c>
      <c r="G8" s="49" t="str">
        <f t="shared" ca="1" si="2"/>
        <v>SF0091297</v>
      </c>
      <c r="H8" s="49" t="str">
        <f t="shared" si="3"/>
        <v>Loan officer</v>
      </c>
      <c r="I8" s="120" t="s">
        <v>764</v>
      </c>
      <c r="J8" s="120" t="s">
        <v>3295</v>
      </c>
      <c r="K8" s="120" t="s">
        <v>3296</v>
      </c>
      <c r="L8" s="11">
        <v>352980490</v>
      </c>
      <c r="M8" s="65" t="s">
        <v>504</v>
      </c>
      <c r="N8" s="124">
        <v>63000</v>
      </c>
      <c r="O8" s="124">
        <v>3360</v>
      </c>
      <c r="P8" s="121" t="s">
        <v>139</v>
      </c>
      <c r="Q8" s="80">
        <v>45846</v>
      </c>
      <c r="R8" s="124">
        <v>5360</v>
      </c>
      <c r="S8" s="124">
        <v>3360</v>
      </c>
      <c r="T8" s="124">
        <v>0</v>
      </c>
      <c r="U8" s="125">
        <f t="shared" si="4"/>
        <v>2000</v>
      </c>
      <c r="V8" s="117" t="s">
        <v>204</v>
      </c>
      <c r="W8" s="122" t="s">
        <v>6695</v>
      </c>
    </row>
    <row r="9" spans="1:23" ht="24.95" customHeight="1" x14ac:dyDescent="0.2">
      <c r="A9" s="64">
        <v>5</v>
      </c>
      <c r="B9" s="60" t="str">
        <f t="shared" si="5"/>
        <v>AP0064</v>
      </c>
      <c r="C9" s="119" t="str">
        <f t="shared" si="6"/>
        <v>Ongole-1</v>
      </c>
      <c r="D9" s="41" t="str">
        <f t="shared" si="7"/>
        <v>FN25-26-01671</v>
      </c>
      <c r="E9" s="65">
        <v>45897</v>
      </c>
      <c r="F9" s="38" t="str">
        <f t="shared" ca="1" si="1"/>
        <v>Challa Gali Mojesh</v>
      </c>
      <c r="G9" s="49" t="str">
        <f t="shared" ca="1" si="2"/>
        <v>SF0091297</v>
      </c>
      <c r="H9" s="49" t="str">
        <f t="shared" si="3"/>
        <v>Loan officer</v>
      </c>
      <c r="I9" s="120" t="s">
        <v>4221</v>
      </c>
      <c r="J9" s="120" t="s">
        <v>4228</v>
      </c>
      <c r="K9" s="120" t="s">
        <v>4229</v>
      </c>
      <c r="L9" s="11">
        <v>354294807</v>
      </c>
      <c r="M9" s="65" t="s">
        <v>283</v>
      </c>
      <c r="N9" s="124">
        <v>42000</v>
      </c>
      <c r="O9" s="124">
        <v>2240</v>
      </c>
      <c r="P9" s="121" t="s">
        <v>139</v>
      </c>
      <c r="Q9" s="80">
        <v>45634</v>
      </c>
      <c r="R9" s="124">
        <v>2240</v>
      </c>
      <c r="S9" s="124">
        <v>0</v>
      </c>
      <c r="T9" s="124">
        <v>0</v>
      </c>
      <c r="U9" s="125">
        <f t="shared" si="4"/>
        <v>2240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5"/>
        <v>AP0064</v>
      </c>
      <c r="C10" s="119" t="str">
        <f t="shared" si="6"/>
        <v>Ongole-1</v>
      </c>
      <c r="D10" s="41" t="str">
        <f t="shared" si="7"/>
        <v>FN25-26-01671</v>
      </c>
      <c r="E10" s="65">
        <v>45897</v>
      </c>
      <c r="F10" s="38" t="str">
        <f t="shared" ca="1" si="1"/>
        <v>Challa Gali Mojesh</v>
      </c>
      <c r="G10" s="49" t="str">
        <f t="shared" ca="1" si="2"/>
        <v>SF0091297</v>
      </c>
      <c r="H10" s="49" t="str">
        <f t="shared" si="3"/>
        <v>Loan officer</v>
      </c>
      <c r="I10" s="120" t="s">
        <v>1103</v>
      </c>
      <c r="J10" s="120" t="s">
        <v>3476</v>
      </c>
      <c r="K10" s="120" t="s">
        <v>3477</v>
      </c>
      <c r="L10" s="11">
        <v>353189318</v>
      </c>
      <c r="M10" s="65" t="s">
        <v>3471</v>
      </c>
      <c r="N10" s="124">
        <v>52000</v>
      </c>
      <c r="O10" s="124">
        <v>2780</v>
      </c>
      <c r="P10" s="121" t="s">
        <v>139</v>
      </c>
      <c r="Q10" s="80">
        <v>45602</v>
      </c>
      <c r="R10" s="124">
        <v>2780</v>
      </c>
      <c r="S10" s="124">
        <v>1780</v>
      </c>
      <c r="T10" s="124">
        <v>0</v>
      </c>
      <c r="U10" s="125">
        <f t="shared" si="4"/>
        <v>1000</v>
      </c>
      <c r="V10" s="117" t="s">
        <v>202</v>
      </c>
      <c r="W10" s="122" t="s">
        <v>6700</v>
      </c>
    </row>
    <row r="11" spans="1:23" ht="24.95" customHeight="1" x14ac:dyDescent="0.2">
      <c r="A11" s="64">
        <v>7</v>
      </c>
      <c r="B11" s="60" t="str">
        <f t="shared" si="5"/>
        <v>AP0064</v>
      </c>
      <c r="C11" s="119" t="str">
        <f t="shared" si="6"/>
        <v>Ongole-1</v>
      </c>
      <c r="D11" s="41" t="str">
        <f t="shared" si="7"/>
        <v>FN25-26-01671</v>
      </c>
      <c r="E11" s="65">
        <v>45897</v>
      </c>
      <c r="F11" s="38" t="str">
        <f t="shared" ca="1" si="1"/>
        <v>Challa Gali Mojesh</v>
      </c>
      <c r="G11" s="49" t="str">
        <f t="shared" ca="1" si="2"/>
        <v>SF0091297</v>
      </c>
      <c r="H11" s="49" t="str">
        <f t="shared" si="3"/>
        <v>Loan officer</v>
      </c>
      <c r="I11" s="120" t="s">
        <v>1103</v>
      </c>
      <c r="J11" s="120" t="s">
        <v>3476</v>
      </c>
      <c r="K11" s="120" t="s">
        <v>3477</v>
      </c>
      <c r="L11" s="11">
        <v>353189318</v>
      </c>
      <c r="M11" s="65" t="s">
        <v>3471</v>
      </c>
      <c r="N11" s="124">
        <v>52000</v>
      </c>
      <c r="O11" s="124">
        <v>2780</v>
      </c>
      <c r="P11" s="121" t="s">
        <v>139</v>
      </c>
      <c r="Q11" s="80">
        <v>45694</v>
      </c>
      <c r="R11" s="124">
        <v>2780</v>
      </c>
      <c r="S11" s="124">
        <v>0</v>
      </c>
      <c r="T11" s="124">
        <v>0</v>
      </c>
      <c r="U11" s="125">
        <f t="shared" si="4"/>
        <v>2780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5"/>
        <v>AP0064</v>
      </c>
      <c r="C12" s="119" t="str">
        <f t="shared" si="6"/>
        <v>Ongole-1</v>
      </c>
      <c r="D12" s="41" t="str">
        <f t="shared" si="7"/>
        <v>FN25-26-01671</v>
      </c>
      <c r="E12" s="65">
        <v>45897</v>
      </c>
      <c r="F12" s="38" t="str">
        <f t="shared" ca="1" si="1"/>
        <v>Challa Gali Mojesh</v>
      </c>
      <c r="G12" s="49" t="str">
        <f t="shared" ca="1" si="2"/>
        <v>SF0091297</v>
      </c>
      <c r="H12" s="49" t="str">
        <f t="shared" si="3"/>
        <v>Loan officer</v>
      </c>
      <c r="I12" s="120" t="s">
        <v>1103</v>
      </c>
      <c r="J12" s="120" t="s">
        <v>3476</v>
      </c>
      <c r="K12" s="120" t="s">
        <v>3477</v>
      </c>
      <c r="L12" s="11">
        <v>353189318</v>
      </c>
      <c r="M12" s="65" t="s">
        <v>3471</v>
      </c>
      <c r="N12" s="124">
        <v>52000</v>
      </c>
      <c r="O12" s="124">
        <v>2780</v>
      </c>
      <c r="P12" s="121" t="s">
        <v>139</v>
      </c>
      <c r="Q12" s="80">
        <v>45753</v>
      </c>
      <c r="R12" s="124">
        <v>2780</v>
      </c>
      <c r="S12" s="124">
        <v>2500</v>
      </c>
      <c r="T12" s="124">
        <v>0</v>
      </c>
      <c r="U12" s="125">
        <f t="shared" si="4"/>
        <v>280</v>
      </c>
      <c r="V12" s="117" t="s">
        <v>202</v>
      </c>
      <c r="W12" s="122" t="s">
        <v>6699</v>
      </c>
    </row>
    <row r="13" spans="1:23" ht="24.95" customHeight="1" x14ac:dyDescent="0.2">
      <c r="A13" s="64">
        <v>9</v>
      </c>
      <c r="B13" s="60" t="str">
        <f t="shared" si="5"/>
        <v>AP0064</v>
      </c>
      <c r="C13" s="119" t="str">
        <f t="shared" si="6"/>
        <v>Ongole-1</v>
      </c>
      <c r="D13" s="41" t="str">
        <f t="shared" si="7"/>
        <v>FN25-26-01671</v>
      </c>
      <c r="E13" s="65">
        <v>45897</v>
      </c>
      <c r="F13" s="38" t="str">
        <f t="shared" ca="1" si="1"/>
        <v>Challa Gali Mojesh</v>
      </c>
      <c r="G13" s="49" t="str">
        <f t="shared" ca="1" si="2"/>
        <v>SF0091297</v>
      </c>
      <c r="H13" s="49" t="str">
        <f t="shared" si="3"/>
        <v>Loan officer</v>
      </c>
      <c r="I13" s="120" t="s">
        <v>623</v>
      </c>
      <c r="J13" s="120" t="s">
        <v>4337</v>
      </c>
      <c r="K13" s="120" t="s">
        <v>4338</v>
      </c>
      <c r="L13" s="11" t="s">
        <v>6697</v>
      </c>
      <c r="M13" s="65" t="s">
        <v>4339</v>
      </c>
      <c r="N13" s="124">
        <v>73000</v>
      </c>
      <c r="O13" s="124">
        <v>3900</v>
      </c>
      <c r="P13" s="121" t="s">
        <v>139</v>
      </c>
      <c r="Q13" s="80">
        <v>45816</v>
      </c>
      <c r="R13" s="124">
        <v>3900</v>
      </c>
      <c r="S13" s="124">
        <v>0</v>
      </c>
      <c r="T13" s="124">
        <v>0</v>
      </c>
      <c r="U13" s="125">
        <f t="shared" si="4"/>
        <v>3900</v>
      </c>
      <c r="V13" s="117" t="s">
        <v>204</v>
      </c>
      <c r="W13" s="122"/>
    </row>
    <row r="14" spans="1:23" ht="24.95" customHeight="1" x14ac:dyDescent="0.2">
      <c r="A14" s="64">
        <v>10</v>
      </c>
      <c r="B14" s="60" t="str">
        <f t="shared" si="5"/>
        <v>AP0064</v>
      </c>
      <c r="C14" s="119" t="str">
        <f t="shared" si="6"/>
        <v>Ongole-1</v>
      </c>
      <c r="D14" s="41" t="str">
        <f t="shared" si="7"/>
        <v>FN25-26-01671</v>
      </c>
      <c r="E14" s="65">
        <v>45897</v>
      </c>
      <c r="F14" s="38" t="str">
        <f t="shared" ref="F14" ca="1" si="8">IF(J14&lt;&gt;"", $F$5, "")</f>
        <v>Challa Gali Mojesh</v>
      </c>
      <c r="G14" s="49" t="str">
        <f t="shared" ref="G14" ca="1" si="9">IF(J14&lt;&gt;"", $G$5, "")</f>
        <v>SF0091297</v>
      </c>
      <c r="H14" s="49" t="str">
        <f t="shared" ref="H14" si="10">IF(J14&lt;&gt;"", $H$5, "")</f>
        <v>Loan officer</v>
      </c>
      <c r="I14" s="120" t="s">
        <v>1581</v>
      </c>
      <c r="J14" s="120" t="s">
        <v>6056</v>
      </c>
      <c r="K14" s="120" t="s">
        <v>6058</v>
      </c>
      <c r="L14" s="11">
        <v>357793465</v>
      </c>
      <c r="M14" s="65" t="s">
        <v>1348</v>
      </c>
      <c r="N14" s="124">
        <v>63000</v>
      </c>
      <c r="O14" s="124">
        <v>3360</v>
      </c>
      <c r="P14" s="121" t="s">
        <v>139</v>
      </c>
      <c r="Q14" s="80">
        <v>45832</v>
      </c>
      <c r="R14" s="124">
        <v>3360</v>
      </c>
      <c r="S14" s="124">
        <v>0</v>
      </c>
      <c r="T14" s="124">
        <v>0</v>
      </c>
      <c r="U14" s="125">
        <f t="shared" si="4"/>
        <v>3360</v>
      </c>
      <c r="V14" s="117" t="s">
        <v>204</v>
      </c>
      <c r="W14" s="122"/>
    </row>
    <row r="15" spans="1:23" ht="24.95" customHeight="1" x14ac:dyDescent="0.2">
      <c r="A15" s="64">
        <v>11</v>
      </c>
      <c r="B15" s="60" t="str">
        <f t="shared" si="5"/>
        <v>AP0064</v>
      </c>
      <c r="C15" s="119" t="str">
        <f t="shared" si="6"/>
        <v>Ongole-1</v>
      </c>
      <c r="D15" s="41" t="str">
        <f t="shared" si="7"/>
        <v>FN25-26-01671</v>
      </c>
      <c r="E15" s="65">
        <v>45897</v>
      </c>
      <c r="F15" s="38" t="str">
        <f t="shared" ref="F15" ca="1" si="11">IF(J15&lt;&gt;"", $F$5, "")</f>
        <v>Challa Gali Mojesh</v>
      </c>
      <c r="G15" s="49" t="str">
        <f t="shared" ref="G15" ca="1" si="12">IF(J15&lt;&gt;"", $G$5, "")</f>
        <v>SF0091297</v>
      </c>
      <c r="H15" s="49" t="str">
        <f t="shared" ref="H15" si="13">IF(J15&lt;&gt;"", $H$5, "")</f>
        <v>Loan officer</v>
      </c>
      <c r="I15" s="120" t="s">
        <v>1660</v>
      </c>
      <c r="J15" s="120" t="s">
        <v>4205</v>
      </c>
      <c r="K15" s="120" t="s">
        <v>4206</v>
      </c>
      <c r="L15" s="11">
        <v>354282894</v>
      </c>
      <c r="M15" s="65" t="s">
        <v>3191</v>
      </c>
      <c r="N15" s="124">
        <v>42000</v>
      </c>
      <c r="O15" s="124">
        <v>2240</v>
      </c>
      <c r="P15" s="121" t="s">
        <v>139</v>
      </c>
      <c r="Q15" s="80">
        <v>45576</v>
      </c>
      <c r="R15" s="124">
        <v>2240</v>
      </c>
      <c r="S15" s="124">
        <v>0</v>
      </c>
      <c r="T15" s="124">
        <v>0</v>
      </c>
      <c r="U15" s="125">
        <f t="shared" si="4"/>
        <v>2240</v>
      </c>
      <c r="V15" s="117" t="s">
        <v>203</v>
      </c>
      <c r="W15" s="122"/>
    </row>
    <row r="16" spans="1:23" ht="24.95" customHeight="1" x14ac:dyDescent="0.2">
      <c r="A16" s="64">
        <v>12</v>
      </c>
      <c r="B16" s="60" t="str">
        <f t="shared" si="5"/>
        <v>AP0064</v>
      </c>
      <c r="C16" s="119" t="str">
        <f t="shared" si="6"/>
        <v>Ongole-1</v>
      </c>
      <c r="D16" s="41" t="str">
        <f t="shared" si="7"/>
        <v>FN25-26-01671</v>
      </c>
      <c r="E16" s="65">
        <v>45897</v>
      </c>
      <c r="F16" s="38" t="str">
        <f t="shared" ref="F16" ca="1" si="14">IF(J16&lt;&gt;"", $F$5, "")</f>
        <v>Challa Gali Mojesh</v>
      </c>
      <c r="G16" s="49" t="str">
        <f t="shared" ref="G16" ca="1" si="15">IF(J16&lt;&gt;"", $G$5, "")</f>
        <v>SF0091297</v>
      </c>
      <c r="H16" s="49" t="str">
        <f t="shared" ref="H16" si="16">IF(J16&lt;&gt;"", $H$5, "")</f>
        <v>Loan officer</v>
      </c>
      <c r="I16" s="120" t="s">
        <v>764</v>
      </c>
      <c r="J16" s="120" t="s">
        <v>3850</v>
      </c>
      <c r="K16" s="120" t="s">
        <v>3851</v>
      </c>
      <c r="L16" s="11">
        <v>353688414</v>
      </c>
      <c r="M16" s="65" t="s">
        <v>3555</v>
      </c>
      <c r="N16" s="124">
        <v>21000</v>
      </c>
      <c r="O16" s="124">
        <v>1410</v>
      </c>
      <c r="P16" s="121" t="s">
        <v>140</v>
      </c>
      <c r="Q16" s="80">
        <v>45669</v>
      </c>
      <c r="R16" s="124">
        <v>5950</v>
      </c>
      <c r="S16" s="124">
        <v>0</v>
      </c>
      <c r="T16" s="124">
        <v>0</v>
      </c>
      <c r="U16" s="125">
        <f t="shared" si="4"/>
        <v>5950</v>
      </c>
      <c r="V16" s="117" t="s">
        <v>203</v>
      </c>
      <c r="W16" s="122"/>
    </row>
    <row r="17" spans="1:23" ht="24.9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ref="F17:F70" si="17">IF(J17&lt;&gt;"", $F$5, "")</f>
        <v/>
      </c>
      <c r="G17" s="49" t="str">
        <f t="shared" ref="G17:G70" si="18">IF(J17&lt;&gt;"", $G$5, "")</f>
        <v/>
      </c>
      <c r="H17" s="49" t="str">
        <f t="shared" ref="H17:H70" si="19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7"/>
        <v/>
      </c>
      <c r="G18" s="49" t="str">
        <f t="shared" si="18"/>
        <v/>
      </c>
      <c r="H18" s="49" t="str">
        <f t="shared" si="1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7"/>
        <v/>
      </c>
      <c r="G19" s="49" t="str">
        <f t="shared" si="18"/>
        <v/>
      </c>
      <c r="H19" s="49" t="str">
        <f t="shared" si="1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7"/>
        <v/>
      </c>
      <c r="G20" s="49" t="str">
        <f t="shared" si="18"/>
        <v/>
      </c>
      <c r="H20" s="49" t="str">
        <f t="shared" si="1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7"/>
        <v/>
      </c>
      <c r="G21" s="49" t="str">
        <f t="shared" si="18"/>
        <v/>
      </c>
      <c r="H21" s="49" t="str">
        <f t="shared" si="1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7"/>
        <v/>
      </c>
      <c r="G22" s="49" t="str">
        <f t="shared" si="18"/>
        <v/>
      </c>
      <c r="H22" s="49" t="str">
        <f t="shared" si="1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7"/>
        <v/>
      </c>
      <c r="G23" s="49" t="str">
        <f t="shared" si="18"/>
        <v/>
      </c>
      <c r="H23" s="49" t="str">
        <f t="shared" si="1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7"/>
        <v/>
      </c>
      <c r="G24" s="49" t="str">
        <f t="shared" si="18"/>
        <v/>
      </c>
      <c r="H24" s="49" t="str">
        <f t="shared" si="1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7"/>
        <v/>
      </c>
      <c r="G25" s="49" t="str">
        <f t="shared" si="18"/>
        <v/>
      </c>
      <c r="H25" s="49" t="str">
        <f t="shared" si="1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7"/>
        <v/>
      </c>
      <c r="G26" s="49" t="str">
        <f t="shared" si="18"/>
        <v/>
      </c>
      <c r="H26" s="49" t="str">
        <f t="shared" si="1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7"/>
        <v/>
      </c>
      <c r="G27" s="49" t="str">
        <f t="shared" si="18"/>
        <v/>
      </c>
      <c r="H27" s="49" t="str">
        <f t="shared" si="1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7"/>
        <v/>
      </c>
      <c r="G28" s="49" t="str">
        <f t="shared" si="18"/>
        <v/>
      </c>
      <c r="H28" s="49" t="str">
        <f t="shared" si="1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7"/>
        <v/>
      </c>
      <c r="G29" s="49" t="str">
        <f t="shared" si="18"/>
        <v/>
      </c>
      <c r="H29" s="49" t="str">
        <f t="shared" si="1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7"/>
        <v/>
      </c>
      <c r="G30" s="49" t="str">
        <f t="shared" si="18"/>
        <v/>
      </c>
      <c r="H30" s="49" t="str">
        <f t="shared" si="1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7"/>
        <v/>
      </c>
      <c r="G31" s="49" t="str">
        <f t="shared" si="18"/>
        <v/>
      </c>
      <c r="H31" s="49" t="str">
        <f t="shared" si="1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7"/>
        <v/>
      </c>
      <c r="G32" s="49" t="str">
        <f t="shared" si="18"/>
        <v/>
      </c>
      <c r="H32" s="49" t="str">
        <f t="shared" si="1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7"/>
        <v/>
      </c>
      <c r="G33" s="49" t="str">
        <f t="shared" si="18"/>
        <v/>
      </c>
      <c r="H33" s="49" t="str">
        <f t="shared" si="1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7"/>
        <v/>
      </c>
      <c r="G34" s="49" t="str">
        <f t="shared" si="18"/>
        <v/>
      </c>
      <c r="H34" s="49" t="str">
        <f t="shared" si="1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7"/>
        <v/>
      </c>
      <c r="G35" s="49" t="str">
        <f t="shared" si="18"/>
        <v/>
      </c>
      <c r="H35" s="49" t="str">
        <f t="shared" si="1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7"/>
        <v/>
      </c>
      <c r="G36" s="49" t="str">
        <f t="shared" si="18"/>
        <v/>
      </c>
      <c r="H36" s="49" t="str">
        <f t="shared" si="1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7"/>
        <v/>
      </c>
      <c r="G37" s="49" t="str">
        <f t="shared" si="18"/>
        <v/>
      </c>
      <c r="H37" s="49" t="str">
        <f t="shared" si="1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7"/>
        <v/>
      </c>
      <c r="G38" s="49" t="str">
        <f t="shared" si="18"/>
        <v/>
      </c>
      <c r="H38" s="49" t="str">
        <f t="shared" si="1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7"/>
        <v/>
      </c>
      <c r="G39" s="49" t="str">
        <f t="shared" si="18"/>
        <v/>
      </c>
      <c r="H39" s="49" t="str">
        <f t="shared" si="1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7"/>
        <v/>
      </c>
      <c r="G40" s="49" t="str">
        <f t="shared" si="18"/>
        <v/>
      </c>
      <c r="H40" s="49" t="str">
        <f t="shared" si="1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7"/>
        <v/>
      </c>
      <c r="G41" s="49" t="str">
        <f t="shared" si="18"/>
        <v/>
      </c>
      <c r="H41" s="49" t="str">
        <f t="shared" si="1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7"/>
        <v/>
      </c>
      <c r="G42" s="49" t="str">
        <f t="shared" si="18"/>
        <v/>
      </c>
      <c r="H42" s="49" t="str">
        <f t="shared" si="1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7"/>
        <v/>
      </c>
      <c r="G43" s="49" t="str">
        <f t="shared" si="18"/>
        <v/>
      </c>
      <c r="H43" s="49" t="str">
        <f t="shared" si="1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7"/>
        <v/>
      </c>
      <c r="G44" s="49" t="str">
        <f t="shared" si="18"/>
        <v/>
      </c>
      <c r="H44" s="49" t="str">
        <f t="shared" si="1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7"/>
        <v/>
      </c>
      <c r="G45" s="49" t="str">
        <f t="shared" si="18"/>
        <v/>
      </c>
      <c r="H45" s="49" t="str">
        <f t="shared" si="1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7"/>
        <v/>
      </c>
      <c r="G46" s="49" t="str">
        <f t="shared" si="18"/>
        <v/>
      </c>
      <c r="H46" s="49" t="str">
        <f t="shared" si="1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7"/>
        <v/>
      </c>
      <c r="G47" s="49" t="str">
        <f t="shared" si="18"/>
        <v/>
      </c>
      <c r="H47" s="49" t="str">
        <f t="shared" si="1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7"/>
        <v/>
      </c>
      <c r="G48" s="49" t="str">
        <f t="shared" si="18"/>
        <v/>
      </c>
      <c r="H48" s="49" t="str">
        <f t="shared" si="1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7"/>
        <v/>
      </c>
      <c r="G49" s="49" t="str">
        <f t="shared" si="18"/>
        <v/>
      </c>
      <c r="H49" s="49" t="str">
        <f t="shared" si="1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7"/>
        <v/>
      </c>
      <c r="G50" s="49" t="str">
        <f t="shared" si="18"/>
        <v/>
      </c>
      <c r="H50" s="49" t="str">
        <f t="shared" si="1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7"/>
        <v/>
      </c>
      <c r="G51" s="49" t="str">
        <f t="shared" si="18"/>
        <v/>
      </c>
      <c r="H51" s="49" t="str">
        <f t="shared" si="1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7"/>
        <v/>
      </c>
      <c r="G52" s="49" t="str">
        <f t="shared" si="18"/>
        <v/>
      </c>
      <c r="H52" s="49" t="str">
        <f t="shared" si="1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7"/>
        <v/>
      </c>
      <c r="G53" s="49" t="str">
        <f t="shared" si="18"/>
        <v/>
      </c>
      <c r="H53" s="49" t="str">
        <f t="shared" si="1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7"/>
        <v/>
      </c>
      <c r="G54" s="49" t="str">
        <f t="shared" si="18"/>
        <v/>
      </c>
      <c r="H54" s="49" t="str">
        <f t="shared" si="1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7"/>
        <v/>
      </c>
      <c r="G55" s="49" t="str">
        <f t="shared" si="18"/>
        <v/>
      </c>
      <c r="H55" s="49" t="str">
        <f t="shared" si="1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7"/>
        <v/>
      </c>
      <c r="G56" s="49" t="str">
        <f t="shared" si="18"/>
        <v/>
      </c>
      <c r="H56" s="49" t="str">
        <f t="shared" si="1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7"/>
        <v/>
      </c>
      <c r="G57" s="49" t="str">
        <f t="shared" si="18"/>
        <v/>
      </c>
      <c r="H57" s="49" t="str">
        <f t="shared" si="1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7"/>
        <v/>
      </c>
      <c r="G58" s="49" t="str">
        <f t="shared" si="18"/>
        <v/>
      </c>
      <c r="H58" s="49" t="str">
        <f t="shared" si="1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7"/>
        <v/>
      </c>
      <c r="G59" s="49" t="str">
        <f t="shared" si="18"/>
        <v/>
      </c>
      <c r="H59" s="49" t="str">
        <f t="shared" si="1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7"/>
        <v/>
      </c>
      <c r="G60" s="49" t="str">
        <f t="shared" si="18"/>
        <v/>
      </c>
      <c r="H60" s="49" t="str">
        <f t="shared" si="1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7"/>
        <v/>
      </c>
      <c r="G61" s="49" t="str">
        <f t="shared" si="18"/>
        <v/>
      </c>
      <c r="H61" s="49" t="str">
        <f t="shared" si="1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7"/>
        <v/>
      </c>
      <c r="G62" s="49" t="str">
        <f t="shared" si="18"/>
        <v/>
      </c>
      <c r="H62" s="49" t="str">
        <f t="shared" si="1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7"/>
        <v/>
      </c>
      <c r="G63" s="49" t="str">
        <f t="shared" si="18"/>
        <v/>
      </c>
      <c r="H63" s="49" t="str">
        <f t="shared" si="1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7"/>
        <v/>
      </c>
      <c r="G64" s="49" t="str">
        <f t="shared" si="18"/>
        <v/>
      </c>
      <c r="H64" s="49" t="str">
        <f t="shared" si="1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7"/>
        <v/>
      </c>
      <c r="G65" s="49" t="str">
        <f t="shared" si="18"/>
        <v/>
      </c>
      <c r="H65" s="49" t="str">
        <f t="shared" si="1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7"/>
        <v/>
      </c>
      <c r="G66" s="49" t="str">
        <f t="shared" si="18"/>
        <v/>
      </c>
      <c r="H66" s="49" t="str">
        <f t="shared" si="1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7"/>
        <v/>
      </c>
      <c r="G67" s="49" t="str">
        <f t="shared" si="18"/>
        <v/>
      </c>
      <c r="H67" s="49" t="str">
        <f t="shared" si="1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7"/>
        <v/>
      </c>
      <c r="G68" s="49" t="str">
        <f t="shared" si="18"/>
        <v/>
      </c>
      <c r="H68" s="49" t="str">
        <f t="shared" si="1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7"/>
        <v/>
      </c>
      <c r="G69" s="49" t="str">
        <f t="shared" si="18"/>
        <v/>
      </c>
      <c r="H69" s="49" t="str">
        <f t="shared" si="1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7"/>
        <v/>
      </c>
      <c r="G70" s="49" t="str">
        <f t="shared" si="18"/>
        <v/>
      </c>
      <c r="H70" s="49" t="str">
        <f t="shared" si="1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K1204" sqref="BK120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 t="s">
        <v>6694</v>
      </c>
      <c r="BI849" s="38" t="s">
        <v>110</v>
      </c>
      <c r="BJ849" s="85">
        <v>45897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242</v>
      </c>
      <c r="BP849" s="84">
        <v>2000</v>
      </c>
      <c r="BQ849" s="117" t="s">
        <v>204</v>
      </c>
      <c r="BR849" s="118" t="s">
        <v>6695</v>
      </c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 t="s">
        <v>6694</v>
      </c>
      <c r="BI913" s="38" t="s">
        <v>110</v>
      </c>
      <c r="BJ913" s="85">
        <v>45897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242</v>
      </c>
      <c r="BP913" s="84">
        <v>4060</v>
      </c>
      <c r="BQ913" s="117" t="s">
        <v>202</v>
      </c>
      <c r="BR913" s="118" t="s">
        <v>6696</v>
      </c>
    </row>
    <row r="914" spans="1:70" s="113" customFormat="1" ht="15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 t="s">
        <v>6694</v>
      </c>
      <c r="BI914" s="38" t="s">
        <v>110</v>
      </c>
      <c r="BJ914" s="85">
        <v>45897</v>
      </c>
      <c r="BK914" s="84"/>
      <c r="BL914" s="38" t="s">
        <v>114</v>
      </c>
      <c r="BM914" s="115" t="s">
        <v>119</v>
      </c>
      <c r="BN914" s="116" t="s">
        <v>200</v>
      </c>
      <c r="BO914" s="84" t="s">
        <v>242</v>
      </c>
      <c r="BP914" s="84">
        <v>2780</v>
      </c>
      <c r="BQ914" s="117" t="s">
        <v>204</v>
      </c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 t="s">
        <v>6694</v>
      </c>
      <c r="BI918" s="38" t="s">
        <v>110</v>
      </c>
      <c r="BJ918" s="85">
        <v>45897</v>
      </c>
      <c r="BK918" s="84"/>
      <c r="BL918" s="38" t="s">
        <v>114</v>
      </c>
      <c r="BM918" s="115" t="s">
        <v>119</v>
      </c>
      <c r="BN918" s="116" t="s">
        <v>201</v>
      </c>
      <c r="BO918" s="84" t="s">
        <v>242</v>
      </c>
      <c r="BP918" s="84">
        <v>1800</v>
      </c>
      <c r="BQ918" s="117" t="s">
        <v>203</v>
      </c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 t="s">
        <v>6694</v>
      </c>
      <c r="BI1056" s="38" t="s">
        <v>110</v>
      </c>
      <c r="BJ1056" s="85">
        <v>45897</v>
      </c>
      <c r="BK1056" s="84"/>
      <c r="BL1056" s="38" t="s">
        <v>114</v>
      </c>
      <c r="BM1056" s="115" t="s">
        <v>119</v>
      </c>
      <c r="BN1056" s="116" t="s">
        <v>201</v>
      </c>
      <c r="BO1056" s="84" t="s">
        <v>242</v>
      </c>
      <c r="BP1056" s="84">
        <v>5950</v>
      </c>
      <c r="BQ1056" s="117" t="s">
        <v>203</v>
      </c>
      <c r="BR1056" s="118" t="s">
        <v>6698</v>
      </c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 t="s">
        <v>6694</v>
      </c>
      <c r="BI1195" s="38" t="s">
        <v>110</v>
      </c>
      <c r="BJ1195" s="85">
        <v>45897</v>
      </c>
      <c r="BK1195" s="84"/>
      <c r="BL1195" s="38" t="s">
        <v>114</v>
      </c>
      <c r="BM1195" s="115" t="s">
        <v>119</v>
      </c>
      <c r="BN1195" s="116" t="s">
        <v>200</v>
      </c>
      <c r="BO1195" s="84" t="s">
        <v>242</v>
      </c>
      <c r="BP1195" s="84">
        <v>2240</v>
      </c>
      <c r="BQ1195" s="117" t="s">
        <v>203</v>
      </c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 t="s">
        <v>6694</v>
      </c>
      <c r="BI1203" s="38" t="s">
        <v>110</v>
      </c>
      <c r="BJ1203" s="85">
        <v>45897</v>
      </c>
      <c r="BK1203" s="84"/>
      <c r="BL1203" s="38" t="s">
        <v>114</v>
      </c>
      <c r="BM1203" s="115" t="s">
        <v>119</v>
      </c>
      <c r="BN1203" s="116" t="s">
        <v>200</v>
      </c>
      <c r="BO1203" s="84" t="s">
        <v>242</v>
      </c>
      <c r="BP1203" s="84">
        <v>2240</v>
      </c>
      <c r="BQ1203" s="117" t="s">
        <v>204</v>
      </c>
      <c r="BR1203" s="118"/>
    </row>
    <row r="1204" spans="1:70" s="113" customFormat="1" ht="15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 t="s">
        <v>6694</v>
      </c>
      <c r="BI1204" s="38" t="s">
        <v>110</v>
      </c>
      <c r="BJ1204" s="85">
        <v>45897</v>
      </c>
      <c r="BK1204" s="84"/>
      <c r="BL1204" s="38" t="s">
        <v>114</v>
      </c>
      <c r="BM1204" s="115" t="s">
        <v>119</v>
      </c>
      <c r="BN1204" s="116" t="s">
        <v>200</v>
      </c>
      <c r="BO1204" s="84" t="s">
        <v>242</v>
      </c>
      <c r="BP1204" s="84">
        <v>2240</v>
      </c>
      <c r="BQ1204" s="117" t="s">
        <v>204</v>
      </c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 t="s">
        <v>6694</v>
      </c>
      <c r="BI1247" s="38" t="s">
        <v>110</v>
      </c>
      <c r="BJ1247" s="85">
        <v>45897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242</v>
      </c>
      <c r="BP1247" s="84">
        <v>3900</v>
      </c>
      <c r="BQ1247" s="117" t="s">
        <v>204</v>
      </c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 t="s">
        <v>6694</v>
      </c>
      <c r="BI2017" s="38" t="s">
        <v>110</v>
      </c>
      <c r="BJ2017" s="85">
        <v>45897</v>
      </c>
      <c r="BK2017" s="84"/>
      <c r="BL2017" s="38" t="s">
        <v>114</v>
      </c>
      <c r="BM2017" s="115" t="s">
        <v>119</v>
      </c>
      <c r="BN2017" s="116" t="s">
        <v>201</v>
      </c>
      <c r="BO2017" s="84" t="s">
        <v>242</v>
      </c>
      <c r="BP2017" s="84">
        <v>3360</v>
      </c>
      <c r="BQ2017" s="117" t="s">
        <v>204</v>
      </c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2025-09-02T09:34:33Z</dcterms:modified>
</cp:coreProperties>
</file>