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64036.SSFL\Desktop\Gujrat\"/>
    </mc:Choice>
  </mc:AlternateContent>
  <xr:revisionPtr revIDLastSave="0" documentId="13_ncr:1_{5EC22E67-3166-4CC8-9B34-B627D9D211C2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<sst xmlns="http://schemas.openxmlformats.org/spreadsheetml/2006/main" count="346" uniqueCount="298">
  <si>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</si>
  <si>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</si>
  <si>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</si>
  <si>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</si>
  <si>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</si>
  <si>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</si>
  <si>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</si>
  <si>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</si>
  <si>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</si>
  <si>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</si>
  <si>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</si>
  <si>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</si>
  <si>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</si>
  <si>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</si>
  <si>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</si>
  <si>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</si>
  <si>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</si>
  <si>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</si>
  <si>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</si>
  <si>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</si>
  <si>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</si>
  <si>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</si>
  <si>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</si>
  <si>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</si>
  <si>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</si>
  <si>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</si>
  <si>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</si>
  <si>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</si>
  <si>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</si>
  <si>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</si>
  <si>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</si>
  <si>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</si>
  <si>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</si>
  <si>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</si>
  <si>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</si>
  <si>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</si>
  <si>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</si>
  <si>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</si>
  <si>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</si>
  <si>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</si>
  <si>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</si>
  <si>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</si>
  <si>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</si>
  <si>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</si>
  <si>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</si>
  <si>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</si>
  <si>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</si>
  <si>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</si>
  <si>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</si>
  <si>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</si>
  <si>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</si>
  <si>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</si>
  <si>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</si>
  <si>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</si>
  <si>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</si>
  <si>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</si>
  <si>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</si>
  <si>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</si>
  <si>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</si>
  <si>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</si>
  <si>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</si>
  <si>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</si>
  <si>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</si>
  <si>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</si>
  <si>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</si>
  <si>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</si>
  <si>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</si>
  <si>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</si>
  <si>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</si>
  <si>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</si>
  <si>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</si>
  <si>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</si>
  <si>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</si>
  <si>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</si>
  <si>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</si>
  <si>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</si>
  <si>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</si>
  <si>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</si>
  <si>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</si>
  <si>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</si>
  <si>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</si>
  <si>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</si>
  <si>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</si>
  <si>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</si>
  <si>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</si>
  <si>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</si>
  <si>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</si>
  <si>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</si>
  <si>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</si>
  <si>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</si>
  <si>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</si>
  <si>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</si>
  <si>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</si>
  <si>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</si>
  <si>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</si>
  <si>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</si>
  <si>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</si>
  <si>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</si>
  <si>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</si>
  <si>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</si>
  <si>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</si>
  <si>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</si>
  <si>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</si>
  <si>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</si>
  <si>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</si>
  <si>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</si>
  <si>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</si>
  <si>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</si>
  <si>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</si>
  <si>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</si>
  <si>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</si>
  <si>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</si>
  <si>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</si>
  <si>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</si>
  <si>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</si>
  <si>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</si>
  <si>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</si>
  <si>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</si>
  <si>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</si>
  <si>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</si>
  <si>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</si>
  <si>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</si>
  <si>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</si>
  <si>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</si>
  <si>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</si>
  <si>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</si>
  <si>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</si>
  <si>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</si>
  <si>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</si>
  <si>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</si>
  <si>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</si>
  <si>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</si>
  <si>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</si>
  <si>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</si>
  <si>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</si>
  <si>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</si>
  <si>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</si>
  <si>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</si>
  <si>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</si>
  <si>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</si>
  <si>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</si>
  <si>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</si>
  <si>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</si>
  <si>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</si>
  <si>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</si>
  <si>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</si>
  <si>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</si>
  <si>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</si>
  <si>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</si>
  <si>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</si>
  <si>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</si>
  <si>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</si>
  <si>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</si>
  <si>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</si>
  <si>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</si>
  <si>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</si>
  <si>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</si>
  <si>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</si>
  <si>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</si>
  <si>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</si>
  <si>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</si>
  <si>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</si>
  <si>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</si>
  <si>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</si>
  <si>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</si>
  <si>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</si>
  <si>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</si>
  <si>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</si>
  <si>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</si>
  <si>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</si>
  <si>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</si>
  <si>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</si>
  <si>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</si>
  <si>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</si>
  <si>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</si>
  <si>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</si>
  <si>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</si>
  <si>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</si>
  <si>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</si>
  <si>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</si>
  <si>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</si>
  <si>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</si>
  <si>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</si>
  <si>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</si>
  <si>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</si>
  <si>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</si>
  <si>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</si>
  <si>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</si>
  <si>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</si>
  <si>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</si>
  <si>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</si>
  <si>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</si>
  <si>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</si>
  <si>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</si>
  <si>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</si>
  <si>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</si>
  <si>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</si>
  <si>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</si>
  <si>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</si>
  <si>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</si>
  <si>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</si>
  <si>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</si>
  <si>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</si>
  <si>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</si>
  <si>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</si>
  <si>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</si>
  <si>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</si>
  <si>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</si>
  <si>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</si>
  <si>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</si>
  <si>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</si>
  <si>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</si>
  <si>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</si>
  <si>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</si>
  <si>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</si>
  <si>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</si>
  <si>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</si>
  <si>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</si>
  <si>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</si>
  <si>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</si>
  <si>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</si>
  <si>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</si>
  <si>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</si>
  <si>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</si>
  <si>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</si>
  <si>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</si>
  <si>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</si>
  <si>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</si>
  <si>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</si>
  <si>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</si>
  <si>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</si>
  <si>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</si>
  <si>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</si>
  <si>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</si>
  <si>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</si>
  <si>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</si>
  <si>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</si>
  <si>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</si>
  <si>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</si>
  <si>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</si>
  <si>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</si>
  <si>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</si>
  <si>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</si>
  <si>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</si>
  <si>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</si>
  <si>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</si>
  <si>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Gujarat</t>
  </si>
  <si>
    <t>GJ-2</t>
  </si>
  <si>
    <t>Godhra</t>
  </si>
  <si>
    <t>Santrampur</t>
  </si>
  <si>
    <t>GR3261</t>
  </si>
  <si>
    <t>Sukhsar</t>
  </si>
  <si>
    <t>Motirel</t>
  </si>
  <si>
    <t>388054</t>
  </si>
  <si>
    <t>veer-2</t>
  </si>
  <si>
    <t>Chetana</t>
  </si>
  <si>
    <t>SID951372911141</t>
  </si>
  <si>
    <t>ST</t>
  </si>
  <si>
    <t>MUSLIM</t>
  </si>
  <si>
    <t xml:space="preserve">katara naynaben sureshbhai </t>
  </si>
  <si>
    <t>Pankajkumar Hasmukhbhai Vaghela/SF0076528</t>
  </si>
  <si>
    <t>CSS</t>
  </si>
  <si>
    <t>Sunil Parmar/SF0053056</t>
  </si>
  <si>
    <t>Atulbhai  Pravinbhai Pateliya</t>
  </si>
  <si>
    <t>SF0071125</t>
  </si>
  <si>
    <t>Terminated</t>
  </si>
  <si>
    <t>Completed-Report Submitted</t>
  </si>
  <si>
    <t>Javedbhai Vanajara/SF0027120</t>
  </si>
  <si>
    <t>Pandey Akshay/SF0082745</t>
  </si>
  <si>
    <t>No Action Taken</t>
  </si>
  <si>
    <t>Dual Staff</t>
  </si>
  <si>
    <t>Available &amp; Updated</t>
  </si>
  <si>
    <t>R</t>
  </si>
  <si>
    <t>Pankaj Bamniya</t>
  </si>
  <si>
    <t>SF0035882</t>
  </si>
  <si>
    <t>Branch Manager</t>
  </si>
  <si>
    <t>L</t>
  </si>
  <si>
    <t>Dharmendr Nisarta</t>
  </si>
  <si>
    <t>SF0062314</t>
  </si>
  <si>
    <t>Branch Quality Manager</t>
  </si>
  <si>
    <t>Form Date :2-8-25</t>
  </si>
  <si>
    <t>To Date :2-8-25</t>
  </si>
  <si>
    <t>Reporting Time : 10:00</t>
  </si>
  <si>
    <t>SF0092582</t>
  </si>
  <si>
    <t>Malivad Vikrambhai Lalabhai</t>
  </si>
  <si>
    <t>Irrigation</t>
  </si>
  <si>
    <t>Mon</t>
  </si>
  <si>
    <t>5</t>
  </si>
  <si>
    <t>7 Yrs</t>
  </si>
  <si>
    <t>22 Dec 2020</t>
  </si>
  <si>
    <t>&gt; 6 to 10 Years</t>
  </si>
  <si>
    <t>13-May-2024</t>
  </si>
  <si>
    <t>Close</t>
  </si>
  <si>
    <t>As per Loan Card, Borrower was paid her EMI Amount Rs. 3,250/- on 06-10-2023 But LO-Atulbhai Pravinbhai Pateliya/SF0071125 not posted in FIMO.and His new Loan  id:353442390</t>
  </si>
  <si>
    <t>FN25-26-01682</t>
  </si>
  <si>
    <t>Vimesh Shah/SF0062146</t>
  </si>
  <si>
    <t>Atulbhai  Pravinbhai Pateliya/SF0071125/LO was found involved in Collection amount misappropriation 
(Collected EMIs  amount but not posted to concerned borrowers accounts) on the names of 01 borrowers for the 
amounting to Rs. 3,250/- based on the evidence available.
Total Fraud Amount = Rs. 3,250/-
Amount Recovered and Accounted in FIMO = Rs. 00/-
Net Fraud Amount to be recovered = Rs.3,250/-</t>
  </si>
  <si>
    <t>Loan Officer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</si>
</sst>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000000"/>
      <name val="Calibri"/>
      <family val="2"/>
      <scheme val="minor"/>
    </font>
    <font>
      <sz val="11"/>
      <name val="Calibri"/>
      <family val="2"/>
      <scheme val="minor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rgb="FF000000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9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34" fillId="0" borderId="0" xfId="0" applyFont="1" applyProtection="1">
      <protection locked="0"/>
    </xf>
    <xf numFmtId="0" fontId="2" fillId="0" borderId="0" xfId="0" applyFont="1"/>
    <xf numFmtId="0" fontId="35" fillId="0" borderId="1" xfId="0" applyFont="1" applyBorder="1" applyAlignment="1" applyProtection="1">
      <alignment horizontal="left" vertical="center"/>
      <protection locked="0"/>
    </xf>
    <xf numFmtId="0" fontId="35" fillId="0" borderId="10" xfId="0" applyFont="1" applyBorder="1" applyAlignment="1" applyProtection="1">
      <alignment horizontal="left" vertical="center"/>
      <protection locked="0"/>
    </xf>
    <xf numFmtId="15" fontId="35" fillId="15" borderId="15" xfId="0" applyNumberFormat="1" applyFont="1" applyFill="1" applyBorder="1" applyAlignment="1">
      <alignment horizontal="center" vertical="center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3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240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GR3261</v>
      </c>
      <c r="D5" s="63" t="str">
        <f>IF('Physical Cash at Safe'!D28="Yes", 'Physical Cash at Safe'!B4, 'Borrower Wise Details'!C5)</f>
        <v>Sukhsar</v>
      </c>
      <c r="E5" s="63" t="str">
        <f>IF(D5="", "", IF(ISBLANK('Loan Outstanding Report'!C5), IF('Physical Cash at Safe'!D28="Yes", 'Physical Cash at Safe'!A6, ""), 'Loan Outstanding Report'!C5))</f>
        <v>Gujarat</v>
      </c>
      <c r="F5" s="63" t="str">
        <f>IF(D5="", "", IF(ISBLANK('Loan Outstanding Report'!D5), IF('Physical Cash at Safe'!D28="Yes", 'Physical Cash at Safe'!E4, ""), 'Loan Outstanding Report'!D5))</f>
        <v>GJ-2</v>
      </c>
      <c r="G5" s="134">
        <v>45859</v>
      </c>
      <c r="H5" s="107" t="s">
        <v>261</v>
      </c>
      <c r="I5" s="134">
        <v>45875</v>
      </c>
      <c r="J5" s="74" t="str">
        <f>IF('Physical Cash at Safe'!D28="Yes",'Physical Cash at Safe'!E28,IF('Borrower Wise Details'!D5&lt;&gt;"",'Borrower Wise Details'!D5,""))</f>
        <v>FN25-26-01682</v>
      </c>
      <c r="K5" s="81">
        <v>1</v>
      </c>
      <c r="L5" s="82">
        <v>3250</v>
      </c>
      <c r="M5" s="82">
        <v>0</v>
      </c>
      <c r="N5" s="132" t="s">
        <v>262</v>
      </c>
      <c r="O5" s="133" t="s">
        <v>267</v>
      </c>
      <c r="P5" s="133" t="s">
        <v>268</v>
      </c>
      <c r="Q5" s="133" t="s">
        <v>295</v>
      </c>
      <c r="R5" s="75" t="str">
        <f>IF('Physical Cash at Safe'!$D$28="Yes", 'Physical Cash at Safe'!$A$28, IF('Borrower Wise Details'!F5&lt;&gt;"", 'Borrower Wise Details'!F5, ""))</f>
        <v>Atulbhai  Pravinbhai Pateliya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SF0071125</v>
      </c>
      <c r="U5" s="77" t="s">
        <v>265</v>
      </c>
      <c r="V5" s="61">
        <v>45351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266</v>
      </c>
      <c r="Z5" s="61">
        <v>45876</v>
      </c>
      <c r="AA5" s="61">
        <v>45876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3250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3250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45877</v>
      </c>
      <c r="AH5" s="70" t="s">
        <v>296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3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J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5" t="s">
        <v>87</v>
      </c>
      <c r="I3" s="135"/>
      <c r="J3" s="135"/>
      <c r="K3" s="135"/>
      <c r="L3" s="135"/>
      <c r="M3" s="135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GR3261</v>
      </c>
      <c r="C5" s="50" t="str">
        <f>IF('Fraud Investigation Report'!D5="", "", 'Fraud Investigation Report'!D5)</f>
        <v>Sukhsar</v>
      </c>
      <c r="D5" s="68" t="str">
        <f>IF(OR('Fraud Investigation Report'!R5="", 'Fraud Investigation Report'!R5=0), "", 'Fraud Investigation Report'!R5)</f>
        <v>Atulbhai  Pravinbhai Pateliya</v>
      </c>
      <c r="E5" s="68" t="str">
        <f>IF(OR('Fraud Investigation Report'!T5="", 'Fraud Investigation Report'!T5=0), "", 'Fraud Investigation Report'!T5)</f>
        <v>SF0071125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FN25-26-01682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3250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3250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3250</v>
      </c>
      <c r="Q5" s="49"/>
      <c r="R5" s="84" t="s">
        <v>269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6" activePane="bottomLeft" state="frozen"/>
      <selection pane="bottomLeft" activeCell="A37" sqref="A37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53" t="s">
        <v>2</v>
      </c>
      <c r="B1" s="154"/>
      <c r="C1" s="154"/>
      <c r="D1" s="154"/>
      <c r="E1" s="155"/>
    </row>
    <row r="2" spans="1:5" ht="18.75" x14ac:dyDescent="0.3">
      <c r="A2" s="14"/>
      <c r="B2" s="156" t="s">
        <v>3</v>
      </c>
      <c r="C2" s="156"/>
      <c r="D2" s="156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 t="s">
        <v>250</v>
      </c>
      <c r="B4" s="41" t="s">
        <v>251</v>
      </c>
      <c r="C4" s="41" t="s">
        <v>249</v>
      </c>
      <c r="D4" s="41" t="s">
        <v>248</v>
      </c>
      <c r="E4" s="41" t="s">
        <v>247</v>
      </c>
    </row>
    <row r="5" spans="1:5" ht="35.25" customHeight="1" x14ac:dyDescent="0.2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25">
      <c r="A6" s="42" t="s">
        <v>246</v>
      </c>
      <c r="B6" s="18">
        <v>45871</v>
      </c>
      <c r="C6" s="18">
        <v>45870</v>
      </c>
      <c r="D6" s="18">
        <v>45871</v>
      </c>
      <c r="E6" s="19">
        <v>0.5</v>
      </c>
    </row>
    <row r="7" spans="1:5" ht="15.75" x14ac:dyDescent="0.25">
      <c r="A7" s="157" t="s">
        <v>70</v>
      </c>
      <c r="B7" s="158"/>
      <c r="C7" s="158"/>
      <c r="D7" s="158"/>
      <c r="E7" s="158"/>
    </row>
    <row r="8" spans="1:5" ht="15" customHeight="1" x14ac:dyDescent="0.25">
      <c r="A8" s="159" t="s">
        <v>71</v>
      </c>
      <c r="B8" s="161" t="s">
        <v>92</v>
      </c>
      <c r="C8" s="162"/>
      <c r="D8" s="163" t="s">
        <v>72</v>
      </c>
      <c r="E8" s="164"/>
    </row>
    <row r="9" spans="1:5" x14ac:dyDescent="0.25">
      <c r="A9" s="16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>
        <v>184</v>
      </c>
      <c r="C11" s="23">
        <f>B11*A11</f>
        <v>92000</v>
      </c>
      <c r="D11" s="25">
        <v>184</v>
      </c>
      <c r="E11" s="23">
        <f t="shared" ref="E11:E17" si="0">D11*A11</f>
        <v>92000</v>
      </c>
    </row>
    <row r="12" spans="1:5" x14ac:dyDescent="0.25">
      <c r="A12" s="24">
        <v>200</v>
      </c>
      <c r="B12" s="25">
        <v>15</v>
      </c>
      <c r="C12" s="23">
        <f>B12*A12</f>
        <v>3000</v>
      </c>
      <c r="D12" s="25">
        <v>15</v>
      </c>
      <c r="E12" s="23">
        <f t="shared" si="0"/>
        <v>3000</v>
      </c>
    </row>
    <row r="13" spans="1:5" x14ac:dyDescent="0.25">
      <c r="A13" s="24">
        <v>100</v>
      </c>
      <c r="B13" s="25">
        <v>35</v>
      </c>
      <c r="C13" s="23">
        <f t="shared" ref="C13:C17" si="1">B13*A13</f>
        <v>3500</v>
      </c>
      <c r="D13" s="25">
        <v>35</v>
      </c>
      <c r="E13" s="23">
        <f t="shared" si="0"/>
        <v>3500</v>
      </c>
    </row>
    <row r="14" spans="1:5" x14ac:dyDescent="0.25">
      <c r="A14" s="24">
        <v>50</v>
      </c>
      <c r="B14" s="25">
        <v>3</v>
      </c>
      <c r="C14" s="23">
        <f t="shared" si="1"/>
        <v>150</v>
      </c>
      <c r="D14" s="25">
        <v>3</v>
      </c>
      <c r="E14" s="23">
        <f t="shared" si="0"/>
        <v>150</v>
      </c>
    </row>
    <row r="15" spans="1:5" x14ac:dyDescent="0.25">
      <c r="A15" s="24">
        <v>20</v>
      </c>
      <c r="B15" s="25">
        <v>4</v>
      </c>
      <c r="C15" s="23">
        <f t="shared" si="1"/>
        <v>80</v>
      </c>
      <c r="D15" s="25">
        <v>4</v>
      </c>
      <c r="E15" s="23">
        <f t="shared" si="0"/>
        <v>80</v>
      </c>
    </row>
    <row r="16" spans="1:5" x14ac:dyDescent="0.25">
      <c r="A16" s="24">
        <v>10</v>
      </c>
      <c r="B16" s="25">
        <v>3</v>
      </c>
      <c r="C16" s="23">
        <f t="shared" si="1"/>
        <v>30</v>
      </c>
      <c r="D16" s="25">
        <v>3</v>
      </c>
      <c r="E16" s="23">
        <f t="shared" si="0"/>
        <v>30</v>
      </c>
    </row>
    <row r="17" spans="1:5" x14ac:dyDescent="0.2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x14ac:dyDescent="0.25">
      <c r="A18" s="26" t="s">
        <v>75</v>
      </c>
      <c r="B18" s="27">
        <v>28</v>
      </c>
      <c r="C18" s="23">
        <f>B18</f>
        <v>28</v>
      </c>
      <c r="D18" s="27">
        <v>28</v>
      </c>
      <c r="E18" s="28">
        <f>D18</f>
        <v>28</v>
      </c>
    </row>
    <row r="19" spans="1:5" x14ac:dyDescent="0.25">
      <c r="A19" s="29"/>
      <c r="B19" s="30" t="s">
        <v>76</v>
      </c>
      <c r="C19" s="31">
        <f>SUM(C10:C18)</f>
        <v>98788</v>
      </c>
      <c r="D19" s="30" t="s">
        <v>76</v>
      </c>
      <c r="E19" s="31">
        <f>SUM(E10:E18)</f>
        <v>98788</v>
      </c>
    </row>
    <row r="20" spans="1:5" ht="30" customHeight="1" x14ac:dyDescent="0.25">
      <c r="A20" s="165" t="s">
        <v>97</v>
      </c>
      <c r="B20" s="166"/>
      <c r="C20" s="32">
        <v>98788</v>
      </c>
      <c r="D20" s="33" t="s">
        <v>91</v>
      </c>
      <c r="E20" s="34">
        <v>0</v>
      </c>
    </row>
    <row r="21" spans="1:5" ht="30" customHeight="1" x14ac:dyDescent="0.25">
      <c r="A21" s="167" t="s">
        <v>88</v>
      </c>
      <c r="B21" s="168"/>
      <c r="C21" s="34">
        <v>0</v>
      </c>
      <c r="D21" s="33" t="s">
        <v>89</v>
      </c>
      <c r="E21" s="34">
        <v>0</v>
      </c>
    </row>
    <row r="22" spans="1:5" ht="30" customHeight="1" x14ac:dyDescent="0.25">
      <c r="A22" s="167" t="s">
        <v>77</v>
      </c>
      <c r="B22" s="168"/>
      <c r="C22" s="34">
        <v>0</v>
      </c>
      <c r="D22" s="35" t="s">
        <v>78</v>
      </c>
      <c r="E22" s="34"/>
    </row>
    <row r="23" spans="1:5" ht="30" customHeight="1" x14ac:dyDescent="0.25">
      <c r="A23" s="167" t="s">
        <v>79</v>
      </c>
      <c r="B23" s="168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25">
      <c r="A24" s="33" t="s">
        <v>80</v>
      </c>
      <c r="B24" s="152"/>
      <c r="C24" s="152"/>
      <c r="D24" s="152"/>
      <c r="E24" s="152"/>
    </row>
    <row r="25" spans="1:5" ht="57.75" customHeight="1" x14ac:dyDescent="0.25">
      <c r="A25" s="36" t="s">
        <v>81</v>
      </c>
      <c r="B25" s="141"/>
      <c r="C25" s="141"/>
      <c r="D25" s="141"/>
      <c r="E25" s="141"/>
    </row>
    <row r="26" spans="1:5" ht="20.100000000000001" customHeight="1" x14ac:dyDescent="0.25">
      <c r="A26" s="146" t="s">
        <v>190</v>
      </c>
      <c r="B26" s="146"/>
      <c r="C26" s="146"/>
      <c r="D26" s="146"/>
      <c r="E26" s="146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215</v>
      </c>
      <c r="D29" s="144" t="s">
        <v>216</v>
      </c>
      <c r="E29" s="145"/>
    </row>
    <row r="30" spans="1:5" ht="40.15" customHeight="1" x14ac:dyDescent="0.25">
      <c r="A30" s="128"/>
      <c r="B30" s="128"/>
      <c r="C30" s="129" t="str">
        <f>IF(AND(A30="",B30=""),"",A30-B30)</f>
        <v/>
      </c>
      <c r="D30" s="147"/>
      <c r="E30" s="148"/>
    </row>
    <row r="31" spans="1:5" ht="15" customHeight="1" x14ac:dyDescent="0.25">
      <c r="A31" s="149"/>
      <c r="B31" s="150"/>
      <c r="C31" s="150"/>
      <c r="D31" s="150"/>
      <c r="E31" s="151"/>
    </row>
    <row r="32" spans="1:5" ht="24.75" customHeight="1" x14ac:dyDescent="0.25">
      <c r="A32" s="37" t="s">
        <v>217</v>
      </c>
      <c r="B32" s="38" t="s">
        <v>270</v>
      </c>
      <c r="C32" s="37" t="s">
        <v>82</v>
      </c>
      <c r="D32" s="142" t="s">
        <v>271</v>
      </c>
      <c r="E32" s="143"/>
    </row>
    <row r="33" spans="1:5" ht="18" customHeight="1" x14ac:dyDescent="0.25">
      <c r="A33" s="37" t="s">
        <v>83</v>
      </c>
      <c r="B33" s="106" t="s">
        <v>272</v>
      </c>
      <c r="C33" s="39" t="s">
        <v>84</v>
      </c>
      <c r="D33" s="136" t="s">
        <v>276</v>
      </c>
      <c r="E33" s="137"/>
    </row>
    <row r="34" spans="1:5" ht="25.5" x14ac:dyDescent="0.25">
      <c r="A34" s="39" t="s">
        <v>218</v>
      </c>
      <c r="B34" s="38" t="s">
        <v>273</v>
      </c>
      <c r="C34" s="39" t="s">
        <v>219</v>
      </c>
      <c r="D34" s="138" t="s">
        <v>277</v>
      </c>
      <c r="E34" s="139"/>
    </row>
    <row r="35" spans="1:5" ht="25.5" x14ac:dyDescent="0.25">
      <c r="A35" s="39" t="s">
        <v>220</v>
      </c>
      <c r="B35" s="38" t="s">
        <v>274</v>
      </c>
      <c r="C35" s="39" t="s">
        <v>222</v>
      </c>
      <c r="D35" s="138" t="s">
        <v>278</v>
      </c>
      <c r="E35" s="139"/>
    </row>
    <row r="36" spans="1:5" ht="25.5" customHeight="1" x14ac:dyDescent="0.25">
      <c r="A36" s="39" t="s">
        <v>221</v>
      </c>
      <c r="B36" s="38" t="s">
        <v>275</v>
      </c>
      <c r="C36" s="39" t="s">
        <v>223</v>
      </c>
      <c r="D36" s="140" t="s">
        <v>279</v>
      </c>
      <c r="E36" s="140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2" zoomScaleNormal="100" workbookViewId="0">
      <selection activeCell="H6" sqref="H6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5">
      <c r="A5" s="64">
        <v>1</v>
      </c>
      <c r="B5" s="60" t="str">
        <f>IF('Loan Outstanding Report'!$G$5="", "", 'Loan Outstanding Report'!$G$5)</f>
        <v>GR3261</v>
      </c>
      <c r="C5" s="119" t="str">
        <f>IF('Loan Outstanding Report'!$H$5="", "", 'Loan Outstanding Report'!$H$5)</f>
        <v>Sukhsar</v>
      </c>
      <c r="D5" s="131" t="s">
        <v>294</v>
      </c>
      <c r="E5" s="65">
        <v>45876</v>
      </c>
      <c r="F5" s="38" t="s">
        <v>263</v>
      </c>
      <c r="G5" s="49" t="s">
        <v>264</v>
      </c>
      <c r="H5" s="49" t="s">
        <v>297</v>
      </c>
      <c r="I5" s="120" t="s">
        <v>253</v>
      </c>
      <c r="J5" s="120" t="s">
        <v>256</v>
      </c>
      <c r="K5" s="120" t="s">
        <v>259</v>
      </c>
      <c r="L5" s="11">
        <v>350165850</v>
      </c>
      <c r="M5" s="65">
        <v>44949</v>
      </c>
      <c r="N5" s="124">
        <v>60740</v>
      </c>
      <c r="O5" s="124">
        <v>3250</v>
      </c>
      <c r="P5" s="121" t="s">
        <v>139</v>
      </c>
      <c r="Q5" s="80">
        <v>45205</v>
      </c>
      <c r="R5" s="124">
        <v>3250</v>
      </c>
      <c r="S5" s="124">
        <v>0</v>
      </c>
      <c r="T5" s="124">
        <v>0</v>
      </c>
      <c r="U5" s="125">
        <f t="shared" ref="U5" si="0">IF(AND(ISBLANK(R5),ISBLANK(S5),ISBLANK(T5)),"",R5-(S5+T5))</f>
        <v>3250</v>
      </c>
      <c r="V5" s="117" t="s">
        <v>202</v>
      </c>
      <c r="W5" s="118" t="s">
        <v>293</v>
      </c>
    </row>
    <row r="6" spans="1:23" ht="25.15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">
    <cfRule type="duplicateValues" dxfId="1" priority="1" stopIfTrue="1"/>
  </conditionalFormatting>
  <conditionalFormatting sqref="L6:L1004">
    <cfRule type="duplicateValues" dxfId="0" priority="5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M1" zoomScaleNormal="100" workbookViewId="0">
      <selection activeCell="BR5" sqref="BR5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280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281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282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1" x14ac:dyDescent="0.2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2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39055</v>
      </c>
      <c r="J5" s="38" t="s">
        <v>252</v>
      </c>
      <c r="K5" s="84">
        <v>39055</v>
      </c>
      <c r="L5" s="84" t="s">
        <v>283</v>
      </c>
      <c r="M5" s="38" t="s">
        <v>284</v>
      </c>
      <c r="N5" s="84">
        <v>59278</v>
      </c>
      <c r="O5" s="84" t="s">
        <v>253</v>
      </c>
      <c r="P5" s="84">
        <v>87099</v>
      </c>
      <c r="Q5" s="38" t="s">
        <v>254</v>
      </c>
      <c r="R5" s="38" t="s">
        <v>255</v>
      </c>
      <c r="S5" s="84" t="s">
        <v>256</v>
      </c>
      <c r="T5" s="84" t="s">
        <v>256</v>
      </c>
      <c r="U5" s="84" t="s">
        <v>257</v>
      </c>
      <c r="V5" s="84" t="s">
        <v>258</v>
      </c>
      <c r="W5" s="84">
        <v>0</v>
      </c>
      <c r="X5" s="38" t="s">
        <v>285</v>
      </c>
      <c r="Y5" s="130">
        <v>350165850</v>
      </c>
      <c r="Z5" s="38" t="s">
        <v>259</v>
      </c>
      <c r="AA5" s="108">
        <v>45100</v>
      </c>
      <c r="AB5" s="84">
        <v>60740</v>
      </c>
      <c r="AC5" s="108" t="s">
        <v>286</v>
      </c>
      <c r="AD5" s="84">
        <v>24</v>
      </c>
      <c r="AE5" s="84" t="s">
        <v>287</v>
      </c>
      <c r="AF5" s="84" t="s">
        <v>288</v>
      </c>
      <c r="AG5" s="108" t="s">
        <v>289</v>
      </c>
      <c r="AH5" s="84" t="s">
        <v>290</v>
      </c>
      <c r="AI5" s="108" t="s">
        <v>291</v>
      </c>
      <c r="AJ5" s="84">
        <v>3250</v>
      </c>
      <c r="AK5" s="84">
        <v>3250</v>
      </c>
      <c r="AL5" s="108"/>
      <c r="AM5" s="84"/>
      <c r="AN5" s="112"/>
      <c r="AO5" s="112"/>
      <c r="AP5" s="112"/>
      <c r="AQ5" s="112"/>
      <c r="AR5" s="112"/>
      <c r="AS5" s="112"/>
      <c r="AT5" s="112"/>
      <c r="AU5" s="112"/>
      <c r="AV5" s="84"/>
      <c r="AW5" s="84"/>
      <c r="AX5" s="84"/>
      <c r="AY5" s="108"/>
      <c r="AZ5" s="84"/>
      <c r="BA5" s="84"/>
      <c r="BB5" s="84" t="s">
        <v>292</v>
      </c>
      <c r="BC5" s="84" t="s">
        <v>145</v>
      </c>
      <c r="BD5" s="108"/>
      <c r="BE5" s="84">
        <v>0</v>
      </c>
      <c r="BF5" s="38" t="s">
        <v>256</v>
      </c>
      <c r="BG5" s="84">
        <v>6353499553</v>
      </c>
      <c r="BH5" s="114" t="s">
        <v>260</v>
      </c>
      <c r="BI5" s="38" t="s">
        <v>110</v>
      </c>
      <c r="BJ5" s="85">
        <v>45876</v>
      </c>
      <c r="BK5" s="84"/>
      <c r="BL5" s="38" t="s">
        <v>114</v>
      </c>
      <c r="BM5" s="115" t="s">
        <v>119</v>
      </c>
      <c r="BN5" s="116" t="s">
        <v>200</v>
      </c>
      <c r="BO5" s="84" t="s">
        <v>242</v>
      </c>
      <c r="BP5" s="84">
        <v>3250</v>
      </c>
      <c r="BQ5" s="117" t="s">
        <v>202</v>
      </c>
      <c r="BR5" s="118" t="s">
        <v>293</v>
      </c>
    </row>
    <row r="6" spans="1:70" s="113" customFormat="1" ht="15" customHeight="1" x14ac:dyDescent="0.2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2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2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2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2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2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2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2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2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2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2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2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2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2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2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2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2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2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2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2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2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2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2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2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2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2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2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2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2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2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2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2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2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2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2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2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2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2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2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2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2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2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2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2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2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2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2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2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2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2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2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2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2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2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2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2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2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2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2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2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2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2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2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2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2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2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2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2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2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2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2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2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2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2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2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2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2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2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2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2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2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2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2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2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2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2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2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2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2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2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2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2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2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2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2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2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2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2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2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2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2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2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2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2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2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2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2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2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2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2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2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2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2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2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2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2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2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2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2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2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2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2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2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2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2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2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2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2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2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2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2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2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2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2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2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2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2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2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2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2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2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2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2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2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2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2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2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2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2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2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2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2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2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2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2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2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2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2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2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2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2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2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2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2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2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2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2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2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2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2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2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2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2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2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2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2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2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2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2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2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2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2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2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2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2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2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2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2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2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2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2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2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2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2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2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2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2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2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2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2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2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2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2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2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2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2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2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2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2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2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2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2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2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2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2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2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2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2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2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2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2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2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2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2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2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2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2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2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2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2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2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2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2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2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2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2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2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2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2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2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2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2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2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2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2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2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2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2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2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2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2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2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2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2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2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2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2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2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2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2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2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2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2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2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2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2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2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2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2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2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2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2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2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2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2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2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2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2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2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2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2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2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2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2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2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2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2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2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2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2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2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2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2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2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2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2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2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2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2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2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2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2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2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2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2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2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2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2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2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2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2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2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2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2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2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2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2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2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2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2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2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2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2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2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2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2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2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2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2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2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2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2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2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2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2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2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2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2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2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2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2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2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2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2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2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2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2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2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2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2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2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2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2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2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2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2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2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2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2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2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2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2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2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2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2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2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2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2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2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2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2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2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2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2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2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2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2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2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2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2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2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2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2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2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2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2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2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2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2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2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2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2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2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2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2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2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2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2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2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2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2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2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2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2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2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2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2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2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2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2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2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2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2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2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2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2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2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2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2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2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2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2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2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2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2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2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2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2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2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2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2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2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2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2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2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2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2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2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2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2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2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2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2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2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2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2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2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2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2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2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2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2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2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2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2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2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2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2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2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2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2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2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2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2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2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2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2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2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2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2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2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2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2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2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2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2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2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2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2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2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2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2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2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2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2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2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2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2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2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2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2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2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2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2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2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2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2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2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2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2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2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2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2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2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2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2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2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2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2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2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2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2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2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2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2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2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2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2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2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2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2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2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2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2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2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2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2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2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2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2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2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2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2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2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2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2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2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2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2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2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2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2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2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2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2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2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2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2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2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2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2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2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2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2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2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2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2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2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2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2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2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2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2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2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2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2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2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2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2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2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2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2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2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2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2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2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2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2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2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2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2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2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2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2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2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2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2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2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2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2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2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2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2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2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2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2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2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2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2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2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2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2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2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2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2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2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2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2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2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2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2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2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2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2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2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2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2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2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2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2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2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2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2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2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2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2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2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2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2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2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2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2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2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2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2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2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2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2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2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2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2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2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2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2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2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2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2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2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2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2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2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2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2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2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2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2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2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2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2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2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2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2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2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2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2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2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2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2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2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2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2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2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2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2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2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2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2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2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2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2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2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2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2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2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2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2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2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2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2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2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2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2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2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2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2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2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2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2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2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2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2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2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2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2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2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2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2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2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2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2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2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2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2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2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2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2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2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2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2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2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2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2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2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2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2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2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2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2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2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2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2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2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2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2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2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2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2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2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2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2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2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2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2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2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2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2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2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2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2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2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2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2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2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2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2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2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2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2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2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2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2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2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2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2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2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2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2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2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2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2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2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2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2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2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2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2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2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2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2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2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2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2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2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2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2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2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2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2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2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2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2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2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2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2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2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2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2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2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2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2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2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2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2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2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2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2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2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2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2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2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2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2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2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2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2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2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2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2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2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2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2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2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2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2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2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2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2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2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2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2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2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2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2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2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2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2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2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2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2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2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2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2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2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2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2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2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2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2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2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2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2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2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2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2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2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2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2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2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2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2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2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2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2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2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2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2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2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2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2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2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2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2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2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2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2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2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2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2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2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2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2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2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2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2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2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2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2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2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2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2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2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2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2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2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2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2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2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2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2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2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2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2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2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2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2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2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2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2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2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2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2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2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2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2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2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2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2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2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2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2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2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2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2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2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2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2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2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2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2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2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2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2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2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2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2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2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2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2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2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2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2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2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2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2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2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2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2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2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2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2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2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2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2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2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2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2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2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2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2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2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2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2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2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2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2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2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2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2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2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2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2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2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2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2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2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2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2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2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2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2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2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2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2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2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2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2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2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2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2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2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2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2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2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2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2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2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2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2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2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2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2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2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2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2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2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2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2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2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2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2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2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2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2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2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2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2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2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2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2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2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2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2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2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2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2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2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2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2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2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2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2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2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2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2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2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2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2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2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2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2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2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2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2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2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2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2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2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2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2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2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2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2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2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2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2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2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2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2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2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2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2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2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2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2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2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2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2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2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2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2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2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2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2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2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2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2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2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2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2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2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2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2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2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2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2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2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2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2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2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2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2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2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2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2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2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2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2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2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2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2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2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2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2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2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2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2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2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2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2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2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2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2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2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2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2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2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2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2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2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2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2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2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2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2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2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2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2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2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2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2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2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2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2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2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2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2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2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2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2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2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2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2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2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2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2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2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2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2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2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2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2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2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2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2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2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2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2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2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2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2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2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2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2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2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2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2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2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2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2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2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2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2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2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2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2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2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2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2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2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2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2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2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2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2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2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2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2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2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2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2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2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2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2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2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2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2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2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2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2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2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2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2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2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2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2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2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2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2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2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2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2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2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2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2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2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2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2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2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2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2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2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2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2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2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2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2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2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2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2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2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2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2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2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2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2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2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2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2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2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2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2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2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2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2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2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2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2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2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2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2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2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2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2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2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2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2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2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2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2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2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2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2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2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2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2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2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2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2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2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2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2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2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2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2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2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2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2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2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2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2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2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2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2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2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2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2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2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2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2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2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2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2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2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2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2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2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2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2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2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2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2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2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2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2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2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2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2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2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2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2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2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2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2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2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2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2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2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2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2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2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2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2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2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2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2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2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2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2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2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2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2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2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2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2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2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2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2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2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2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2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2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2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2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2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2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2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2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2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2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2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2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2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2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2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2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2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2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2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2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2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2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2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2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2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2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2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2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2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2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2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2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2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2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2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2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2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2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2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2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2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2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2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2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2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2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2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2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2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2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2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2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2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2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2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2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2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2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2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2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2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2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2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2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2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2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2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2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2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2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2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2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2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2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2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2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2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2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2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2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2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2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2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2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2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2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2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2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2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2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2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2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2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2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2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2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2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2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2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2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2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2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2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2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2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2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2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2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2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2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2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2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2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2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2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2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2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2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2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2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2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2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2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2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2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2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2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2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2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2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2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2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2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2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2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2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2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2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2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2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2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2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2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2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2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2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2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2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2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2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2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2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2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2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2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2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2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2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2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2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2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2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2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2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2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2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2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2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2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2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2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2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2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2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2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2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2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2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2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2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2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2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2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2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2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2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2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2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2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2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2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2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2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2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2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2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2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2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2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2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2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2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2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2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2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2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2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2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2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2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2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2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2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2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2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2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2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2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2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2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2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2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2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2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2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2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2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2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2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2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2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2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2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2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2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2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2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2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2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2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2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2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2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2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2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2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2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2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2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2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2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2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2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2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2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2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2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2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2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2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2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2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2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2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2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2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2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2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2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2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2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2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2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2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2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2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2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2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2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2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2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2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2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2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2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2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2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2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2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2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2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2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2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2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2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2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2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2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2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2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2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2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2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2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2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2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2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2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2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2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2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2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2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2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2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2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2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2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2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2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2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2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2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2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2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2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2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2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2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2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2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2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2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2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2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2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2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2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2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2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2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2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2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2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2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2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2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2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2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2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2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2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2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2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2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2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2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2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2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2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2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2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2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2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2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2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2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2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2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2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2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2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2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2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2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2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2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2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2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2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2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2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2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2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2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2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2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2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2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2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2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2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2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2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2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2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2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2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2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2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2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2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2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2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2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2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2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2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2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2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2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2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2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2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2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2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2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2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2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2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2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2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2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2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2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2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2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2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2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2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2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2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2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2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2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2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2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2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2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2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2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2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2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2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2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2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2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2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2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2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2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2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2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2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2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2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2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2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2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2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2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2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2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2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2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2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2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2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2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2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2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2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2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2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2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2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2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2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2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2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2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2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2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2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2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2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2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2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2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2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2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2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2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2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2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2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2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2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2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2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2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2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2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2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2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2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2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2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2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2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2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2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2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2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2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2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2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2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2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2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2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2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2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2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2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2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2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2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2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2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2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2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2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2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2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2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2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2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2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2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2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2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2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2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2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2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2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2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2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2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2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2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2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2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2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2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2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2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2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2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2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2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2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2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2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2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2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2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2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2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2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2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2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2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2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2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2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2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2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2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2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2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2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2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2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2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2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2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2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2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2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2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2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2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2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2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2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2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2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2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2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2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2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2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2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2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2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2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2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2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2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2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2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2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2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2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2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2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2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2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2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2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2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2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2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2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2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2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2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2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2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2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2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2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2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2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2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2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2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2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2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2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2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2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2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2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2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2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2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2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2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2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2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2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2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2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2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2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2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2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2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2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2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2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2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2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2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2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2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2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2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2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2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2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2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2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2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2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2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2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2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2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2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2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2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2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2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2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2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2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2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2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2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2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2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2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2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2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2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2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2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2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2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2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2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2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2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2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2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2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2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2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2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2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2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2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2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2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2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2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2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2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2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2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2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2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2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2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2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2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2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2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2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2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2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2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2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2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2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2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2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2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2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2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2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2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2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2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2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2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2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2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2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2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2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2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2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2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2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2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2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2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2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2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2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2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2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2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2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2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2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2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2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2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2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2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2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2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2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2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2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2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2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2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2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2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2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2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2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2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2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2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2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2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2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2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2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2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2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2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2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2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2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2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2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2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2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2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2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2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2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2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2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2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2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2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2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2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2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2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2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2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2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2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2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2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2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2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2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2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2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2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2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2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2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2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2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2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2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2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2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2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2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2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2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2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2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2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2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2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2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2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2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2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2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2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2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2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2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2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2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2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2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2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2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2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2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2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2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2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2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2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2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2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2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2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2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2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2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2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2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2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2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2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2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2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2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2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2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2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2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2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2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2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2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2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2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2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2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2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2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2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2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2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2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2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2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2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2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2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2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2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2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2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2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2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2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2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2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2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2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2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2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2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2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2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2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2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2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2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2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2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2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2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2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2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2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2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2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2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2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2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2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2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2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2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2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2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2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2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 Dharmik</cp:lastModifiedBy>
  <cp:lastPrinted>2025-05-06T06:37:39Z</cp:lastPrinted>
  <dcterms:created xsi:type="dcterms:W3CDTF">2023-04-07T11:05:50Z</dcterms:created>
  <dcterms:modified xsi:type="dcterms:W3CDTF">2025-08-12T08:48:53Z</dcterms:modified>
</cp:coreProperties>
</file>