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"/>
    </mc:Choice>
  </mc:AlternateContent>
  <xr:revisionPtr revIDLastSave="0" documentId="8_{C82451CA-63E3-45E3-8F47-D8A2933E4F4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<sst xmlns="http://schemas.openxmlformats.org/spreadsheetml/2006/main" count="352" uniqueCount="302">
  <si>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</si>
  <si>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</si>
  <si>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</si>
  <si>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</si>
  <si>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</si>
  <si>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</si>
  <si>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</si>
  <si>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</si>
  <si>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</si>
  <si>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</si>
  <si>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</si>
  <si>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</si>
  <si>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</si>
  <si>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</si>
  <si>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</si>
  <si>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</si>
  <si>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</si>
  <si>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</si>
  <si>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</si>
  <si>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</si>
  <si>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</si>
  <si>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</si>
  <si>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</si>
  <si>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</si>
  <si>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</si>
  <si>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</si>
  <si>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</si>
  <si>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</si>
  <si>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</si>
  <si>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</si>
  <si>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</si>
  <si>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</si>
  <si>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</si>
  <si>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</si>
  <si>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</si>
  <si>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</si>
  <si>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</si>
  <si>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</si>
  <si>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</si>
  <si>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</si>
  <si>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</si>
  <si>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</si>
  <si>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</si>
  <si>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</si>
  <si>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</si>
  <si>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</si>
  <si>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</si>
  <si>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</si>
  <si>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</si>
  <si>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</si>
  <si>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</si>
  <si>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</si>
  <si>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</si>
  <si>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</si>
  <si>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</si>
  <si>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</si>
  <si>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</si>
  <si>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</si>
  <si>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</si>
  <si>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</si>
  <si>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</si>
  <si>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</si>
  <si>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</si>
  <si>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</si>
  <si>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</si>
  <si>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</si>
  <si>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</si>
  <si>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</si>
  <si>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</si>
  <si>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</si>
  <si>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</si>
  <si>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</si>
  <si>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</si>
  <si>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</si>
  <si>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</si>
  <si>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</si>
  <si>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</si>
  <si>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</si>
  <si>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</si>
  <si>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</si>
  <si>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</si>
  <si>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</si>
  <si>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</si>
  <si>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</si>
  <si>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</si>
  <si>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</si>
  <si>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</si>
  <si>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</si>
  <si>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</si>
  <si>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</si>
  <si>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</si>
  <si>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</si>
  <si>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</si>
  <si>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</si>
  <si>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</si>
  <si>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</si>
  <si>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</si>
  <si>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</si>
  <si>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</si>
  <si>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</si>
  <si>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</si>
  <si>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</si>
  <si>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</si>
  <si>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</si>
  <si>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</si>
  <si>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</si>
  <si>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</si>
  <si>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</si>
  <si>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</si>
  <si>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</si>
  <si>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</si>
  <si>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</si>
  <si>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</si>
  <si>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</si>
  <si>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</si>
  <si>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</si>
  <si>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</si>
  <si>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</si>
  <si>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</si>
  <si>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</si>
  <si>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</si>
  <si>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</si>
  <si>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</si>
  <si>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</si>
  <si>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</si>
  <si>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</si>
  <si>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</si>
  <si>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</si>
  <si>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</si>
  <si>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</si>
  <si>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</si>
  <si>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</si>
  <si>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</si>
  <si>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</si>
  <si>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</si>
  <si>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</si>
  <si>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</si>
  <si>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</si>
  <si>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</si>
  <si>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</si>
  <si>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</si>
  <si>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</si>
  <si>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</si>
  <si>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</si>
  <si>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</si>
  <si>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</si>
  <si>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</si>
  <si>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</si>
  <si>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</si>
  <si>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</si>
  <si>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</si>
  <si>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</si>
  <si>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</si>
  <si>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</si>
  <si>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</si>
  <si>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</si>
  <si>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</si>
  <si>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</si>
  <si>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</si>
  <si>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</si>
  <si>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</si>
  <si>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</si>
  <si>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</si>
  <si>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</si>
  <si>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</si>
  <si>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</si>
  <si>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</si>
  <si>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</si>
  <si>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</si>
  <si>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</si>
  <si>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</si>
  <si>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</si>
  <si>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</si>
  <si>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</si>
  <si>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</si>
  <si>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</si>
  <si>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</si>
  <si>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</si>
  <si>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</si>
  <si>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</si>
  <si>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</si>
  <si>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</si>
  <si>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</si>
  <si>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</si>
  <si>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</si>
  <si>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</si>
  <si>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</si>
  <si>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</si>
  <si>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</si>
  <si>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</si>
  <si>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</si>
  <si>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</si>
  <si>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</si>
  <si>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</si>
  <si>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</si>
  <si>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</si>
  <si>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</si>
  <si>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</si>
  <si>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</si>
  <si>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</si>
  <si>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</si>
  <si>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</si>
  <si>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</si>
  <si>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</si>
  <si>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</si>
  <si>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</si>
  <si>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</si>
  <si>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</si>
  <si>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</si>
  <si>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</si>
  <si>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</si>
  <si>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</si>
  <si>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</si>
  <si>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</si>
  <si>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</si>
  <si>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</si>
  <si>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</si>
  <si>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</si>
  <si>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</si>
  <si>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</si>
  <si>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</si>
  <si>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</si>
  <si>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</si>
  <si>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</si>
  <si>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</si>
  <si>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</si>
  <si>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</si>
  <si>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</si>
  <si>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</si>
  <si>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</si>
  <si>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</si>
  <si>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</si>
  <si>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</si>
  <si>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</si>
  <si>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</si>
  <si>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</si>
  <si>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</si>
  <si>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</si>
  <si>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</si>
  <si>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</si>
  <si>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</si>
  <si>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</si>
  <si>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</si>
  <si>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</si>
  <si>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</si>
  <si>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</si>
  <si>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</si>
  <si>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</si>
  <si>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</si>
  <si>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Kotwa</t>
  </si>
  <si>
    <t>Jagdishpur</t>
  </si>
  <si>
    <t>Monday, August 4, 2025</t>
  </si>
  <si>
    <t>Reporting Time : 5:19 PM</t>
  </si>
  <si>
    <t>Dual Staff</t>
  </si>
  <si>
    <t>Available &amp; Updated</t>
  </si>
  <si>
    <t>BM</t>
  </si>
  <si>
    <t>BQM</t>
  </si>
  <si>
    <t>Pappu  Kumar Ram/SF0098082</t>
  </si>
  <si>
    <t>Baban Kumar Ram/SF0064392</t>
  </si>
  <si>
    <t>Rakesh Kumar Singh/SF0007606</t>
  </si>
  <si>
    <t>Alok Kumar Raju/SF0091403</t>
  </si>
  <si>
    <t>CA</t>
  </si>
  <si>
    <t>Completed-Report Submitted</t>
  </si>
  <si>
    <t>BH3022</t>
  </si>
  <si>
    <t>Jagdishpur(Bh)</t>
  </si>
  <si>
    <t>Majahariya</t>
  </si>
  <si>
    <t>SF0095644</t>
  </si>
  <si>
    <t>Chhotu Kumar yadav</t>
  </si>
  <si>
    <t>740388</t>
  </si>
  <si>
    <t>robina bisambharpur</t>
  </si>
  <si>
    <t>Chetana</t>
  </si>
  <si>
    <t>SSF4498357</t>
  </si>
  <si>
    <t>OBC</t>
  </si>
  <si>
    <t>MUSLIM</t>
  </si>
  <si>
    <t>Animal Husbandry &amp; Poultry</t>
  </si>
  <si>
    <t>RABINA KHATOON</t>
  </si>
  <si>
    <t>12-Sep-2023</t>
  </si>
  <si>
    <t>Mon</t>
  </si>
  <si>
    <t>1</t>
  </si>
  <si>
    <t>1 Yrs</t>
  </si>
  <si>
    <t>12 Sep 2023</t>
  </si>
  <si>
    <t>&lt;= 2 Years</t>
  </si>
  <si>
    <t>06-Oct-2023</t>
  </si>
  <si>
    <t>05-Jul-2024</t>
  </si>
  <si>
    <t>Open</t>
  </si>
  <si>
    <t/>
  </si>
  <si>
    <t>8368621442</t>
  </si>
  <si>
    <t>Alok Kumar/SF0075590</t>
  </si>
  <si>
    <t>On dated 02-07-24 Rs. 26673 paid by the member for pre clouser her loan but LO but not accounted in FIMO and he paid the EMI Jul'24  01 months EMI @ 2240. Till now total Rs.2240 paid by him and rest of the amount of Rs. 24433 kept with him.</t>
  </si>
  <si>
    <t>Mukul  Kumar</t>
  </si>
  <si>
    <t>SF0075702</t>
  </si>
  <si>
    <t>No Action Taken</t>
  </si>
  <si>
    <t>R</t>
  </si>
  <si>
    <t>L</t>
  </si>
  <si>
    <t>Munna Kumar Prasad</t>
  </si>
  <si>
    <t>SF0085167</t>
  </si>
  <si>
    <t>Pradeep Kumar ram</t>
  </si>
  <si>
    <t>SF0089736</t>
  </si>
  <si>
    <t>Absconding</t>
  </si>
  <si>
    <t>CSS</t>
  </si>
  <si>
    <t>FN25-26-01683</t>
  </si>
  <si>
    <t>1.Fraud has been identified by business team on 26-07-2025 against CA Mukul  Kumar/SF0075702
2.Complain team raised complain on 06-08-2025 vide complain number FN25-26-01683.
3.At the time of Complain raised 1 borrower was affected of Rs.26673.
4.CA was Absconding on dated 31-07-2024  .
5.After verification done by Audit team out of 01borrowers1 borrowers were affected of Rs.24433.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</si>
</sst>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BH3022</v>
      </c>
      <c r="D5" s="63" t="str">
        <f>IF('Physical Cash at Safe'!D28="Yes", 'Physical Cash at Safe'!A4, 'Borrower Wise Details'!C5)</f>
        <v>Jagdishpur(Bh)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45864</v>
      </c>
      <c r="H5" s="107" t="s">
        <v>299</v>
      </c>
      <c r="I5" s="61">
        <v>45875</v>
      </c>
      <c r="J5" s="74" t="str">
        <f>IF('Physical Cash at Safe'!D28="Yes",'Physical Cash at Safe'!E28,IF('Borrower Wise Details'!D5&lt;&gt;"",'Borrower Wise Details'!D5,""))</f>
        <v>FN25-26-01683</v>
      </c>
      <c r="K5" s="81">
        <v>1</v>
      </c>
      <c r="L5" s="82">
        <v>26673</v>
      </c>
      <c r="M5" s="82">
        <v>2240</v>
      </c>
      <c r="N5" s="82" t="s">
        <v>257</v>
      </c>
      <c r="O5" s="82" t="s">
        <v>258</v>
      </c>
      <c r="P5" s="82" t="s">
        <v>259</v>
      </c>
      <c r="Q5" s="82" t="s">
        <v>260</v>
      </c>
      <c r="R5" s="75" t="str">
        <f>IF('Physical Cash at Safe'!$D$28="Yes", 'Physical Cash at Safe'!$A$28, IF('Borrower Wise Details'!F5&lt;&gt;"", 'Borrower Wise Details'!F5, ""))</f>
        <v>Mukul  Kumar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SF0075702</v>
      </c>
      <c r="U5" s="77" t="s">
        <v>298</v>
      </c>
      <c r="V5" s="61">
        <v>45504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262</v>
      </c>
      <c r="Z5" s="61">
        <v>45874</v>
      </c>
      <c r="AA5" s="61">
        <v>45874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26673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24433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45889</v>
      </c>
      <c r="AH5" s="70" t="s">
        <v>301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L1" zoomScaleNormal="100" workbookViewId="0">
      <selection activeCell="S5" sqref="S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BH3022</v>
      </c>
      <c r="C5" s="50" t="str">
        <f>IF('Fraud Investigation Report'!D5="", "", 'Fraud Investigation Report'!D5)</f>
        <v>Jagdishpur(Bh)</v>
      </c>
      <c r="D5" s="68" t="str">
        <f>IF(OR('Fraud Investigation Report'!R5="", 'Fraud Investigation Report'!R5=0), "", 'Fraud Investigation Report'!R5)</f>
        <v>Mukul  Kumar</v>
      </c>
      <c r="E5" s="68" t="str">
        <f>IF(OR('Fraud Investigation Report'!T5="", 'Fraud Investigation Report'!T5=0), "", 'Fraud Investigation Report'!T5)</f>
        <v>SF0075702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FN25-26-01683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26673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26673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24433</v>
      </c>
      <c r="Q5" s="49"/>
      <c r="R5" s="84" t="s">
        <v>291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1" t="s">
        <v>2</v>
      </c>
      <c r="B1" s="152"/>
      <c r="C1" s="152"/>
      <c r="D1" s="152"/>
      <c r="E1" s="153"/>
    </row>
    <row r="2" spans="1:5" ht="18.5" x14ac:dyDescent="0.45">
      <c r="A2" s="14"/>
      <c r="B2" s="154" t="s">
        <v>3</v>
      </c>
      <c r="C2" s="154"/>
      <c r="D2" s="15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263</v>
      </c>
      <c r="B4" s="41" t="s">
        <v>264</v>
      </c>
      <c r="C4" s="41" t="s">
        <v>250</v>
      </c>
      <c r="D4" s="41" t="s">
        <v>249</v>
      </c>
      <c r="E4" s="41" t="s">
        <v>248</v>
      </c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45874</v>
      </c>
      <c r="C6" s="18">
        <v>45873</v>
      </c>
      <c r="D6" s="18">
        <v>45874</v>
      </c>
      <c r="E6" s="19">
        <v>0.6875</v>
      </c>
    </row>
    <row r="7" spans="1:5" ht="15.5" x14ac:dyDescent="0.35">
      <c r="A7" s="155" t="s">
        <v>70</v>
      </c>
      <c r="B7" s="156"/>
      <c r="C7" s="156"/>
      <c r="D7" s="156"/>
      <c r="E7" s="156"/>
    </row>
    <row r="8" spans="1:5" ht="15" customHeight="1" x14ac:dyDescent="0.35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5" x14ac:dyDescent="0.3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236</v>
      </c>
      <c r="C11" s="23">
        <f>B11*A11</f>
        <v>118000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5</v>
      </c>
      <c r="C13" s="23">
        <f t="shared" ref="C13:C17" si="1">B13*A13</f>
        <v>500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5</v>
      </c>
      <c r="C18" s="23">
        <f>B18</f>
        <v>5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118525</v>
      </c>
      <c r="D19" s="30" t="s">
        <v>76</v>
      </c>
      <c r="E19" s="31">
        <f>SUM(E10:E18)</f>
        <v>0</v>
      </c>
    </row>
    <row r="20" spans="1:5" ht="30" customHeight="1" x14ac:dyDescent="0.35">
      <c r="A20" s="163" t="s">
        <v>97</v>
      </c>
      <c r="B20" s="164"/>
      <c r="C20" s="32">
        <v>118525</v>
      </c>
      <c r="D20" s="33" t="s">
        <v>91</v>
      </c>
      <c r="E20" s="34">
        <v>0</v>
      </c>
    </row>
    <row r="21" spans="1:5" ht="30" customHeight="1" x14ac:dyDescent="0.35">
      <c r="A21" s="165" t="s">
        <v>88</v>
      </c>
      <c r="B21" s="166"/>
      <c r="C21" s="34">
        <v>0</v>
      </c>
      <c r="D21" s="33" t="s">
        <v>89</v>
      </c>
      <c r="E21" s="34">
        <v>118525</v>
      </c>
    </row>
    <row r="22" spans="1:5" ht="30" customHeight="1" x14ac:dyDescent="0.35">
      <c r="A22" s="165" t="s">
        <v>77</v>
      </c>
      <c r="B22" s="166"/>
      <c r="C22" s="34">
        <v>0</v>
      </c>
      <c r="D22" s="35" t="s">
        <v>78</v>
      </c>
      <c r="E22" s="34" t="s">
        <v>199</v>
      </c>
    </row>
    <row r="23" spans="1:5" ht="30" customHeight="1" x14ac:dyDescent="0.35">
      <c r="A23" s="165" t="s">
        <v>79</v>
      </c>
      <c r="B23" s="166"/>
      <c r="C23" s="52">
        <f>(C19+C21)-(E20+E21)-E19</f>
        <v>0</v>
      </c>
      <c r="D23" s="53" t="s">
        <v>214</v>
      </c>
      <c r="E23" s="34">
        <v>0</v>
      </c>
    </row>
    <row r="24" spans="1:5" ht="82.5" customHeight="1" x14ac:dyDescent="0.35">
      <c r="A24" s="33" t="s">
        <v>80</v>
      </c>
      <c r="B24" s="150"/>
      <c r="C24" s="150"/>
      <c r="D24" s="150"/>
      <c r="E24" s="150"/>
    </row>
    <row r="25" spans="1:5" ht="57.75" customHeight="1" x14ac:dyDescent="0.35">
      <c r="A25" s="36" t="s">
        <v>81</v>
      </c>
      <c r="B25" s="139"/>
      <c r="C25" s="139"/>
      <c r="D25" s="139"/>
      <c r="E25" s="139"/>
    </row>
    <row r="26" spans="1:5" ht="20.149999999999999" customHeight="1" x14ac:dyDescent="0.35">
      <c r="A26" s="144" t="s">
        <v>189</v>
      </c>
      <c r="B26" s="144"/>
      <c r="C26" s="144"/>
      <c r="D26" s="144"/>
      <c r="E26" s="144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216</v>
      </c>
      <c r="D29" s="142" t="s">
        <v>217</v>
      </c>
      <c r="E29" s="143"/>
    </row>
    <row r="30" spans="1:5" ht="40" customHeight="1" x14ac:dyDescent="0.35">
      <c r="A30" s="127"/>
      <c r="B30" s="127"/>
      <c r="C30" s="128"/>
      <c r="D30" s="145"/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218</v>
      </c>
      <c r="B32" s="38" t="s">
        <v>253</v>
      </c>
      <c r="C32" s="37" t="s">
        <v>82</v>
      </c>
      <c r="D32" s="140" t="s">
        <v>254</v>
      </c>
      <c r="E32" s="141"/>
    </row>
    <row r="33" spans="1:5" ht="18" customHeight="1" x14ac:dyDescent="0.35">
      <c r="A33" s="37" t="s">
        <v>83</v>
      </c>
      <c r="B33" s="106" t="s">
        <v>292</v>
      </c>
      <c r="C33" s="39" t="s">
        <v>84</v>
      </c>
      <c r="D33" s="134" t="s">
        <v>293</v>
      </c>
      <c r="E33" s="135"/>
    </row>
    <row r="34" spans="1:5" ht="26" x14ac:dyDescent="0.35">
      <c r="A34" s="39" t="s">
        <v>219</v>
      </c>
      <c r="B34" s="38" t="s">
        <v>294</v>
      </c>
      <c r="C34" s="39" t="s">
        <v>220</v>
      </c>
      <c r="D34" s="136" t="s">
        <v>296</v>
      </c>
      <c r="E34" s="137"/>
    </row>
    <row r="35" spans="1:5" ht="26" x14ac:dyDescent="0.35">
      <c r="A35" s="39" t="s">
        <v>221</v>
      </c>
      <c r="B35" s="38" t="s">
        <v>295</v>
      </c>
      <c r="C35" s="39" t="s">
        <v>223</v>
      </c>
      <c r="D35" s="136" t="s">
        <v>297</v>
      </c>
      <c r="E35" s="137"/>
    </row>
    <row r="36" spans="1:5" ht="25.5" customHeight="1" x14ac:dyDescent="0.35">
      <c r="A36" s="39" t="s">
        <v>222</v>
      </c>
      <c r="B36" s="38" t="s">
        <v>255</v>
      </c>
      <c r="C36" s="39" t="s">
        <v>224</v>
      </c>
      <c r="D36" s="138" t="s">
        <v>256</v>
      </c>
      <c r="E36" s="138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6" sqref="A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BH3022</v>
      </c>
      <c r="C5" s="119" t="str">
        <f>IF('Loan Outstanding Report'!$H$5="", "", 'Loan Outstanding Report'!$H$5)</f>
        <v>Jagdishpur(Bh)</v>
      </c>
      <c r="D5" s="130" t="s">
        <v>300</v>
      </c>
      <c r="E5" s="65">
        <v>45874</v>
      </c>
      <c r="F5" s="131" t="s">
        <v>289</v>
      </c>
      <c r="G5" s="132" t="s">
        <v>290</v>
      </c>
      <c r="H5" s="49" t="s">
        <v>261</v>
      </c>
      <c r="I5" s="120" t="s">
        <v>268</v>
      </c>
      <c r="J5" s="120" t="s">
        <v>271</v>
      </c>
      <c r="K5" s="120" t="s">
        <v>275</v>
      </c>
      <c r="L5" s="11">
        <v>352935148</v>
      </c>
      <c r="M5" s="65" t="s">
        <v>276</v>
      </c>
      <c r="N5" s="124">
        <v>42000</v>
      </c>
      <c r="O5" s="124">
        <v>2240</v>
      </c>
      <c r="P5" s="121" t="s">
        <v>140</v>
      </c>
      <c r="Q5" s="80">
        <v>45475</v>
      </c>
      <c r="R5" s="124">
        <v>26673</v>
      </c>
      <c r="S5" s="124">
        <v>2240</v>
      </c>
      <c r="T5" s="124">
        <v>0</v>
      </c>
      <c r="U5" s="125">
        <f t="shared" ref="U5" si="0">IF(AND(ISBLANK(R5),ISBLANK(S5),ISBLANK(T5)),"",R5-(S5+T5))</f>
        <v>24433</v>
      </c>
      <c r="V5" s="117" t="s">
        <v>201</v>
      </c>
      <c r="W5" s="122" t="s">
        <v>288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80" zoomScaleNormal="80" workbookViewId="0">
      <selection activeCell="BS5" sqref="BS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29">
        <v>45872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251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252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263</v>
      </c>
      <c r="H5" s="38" t="s">
        <v>264</v>
      </c>
      <c r="I5" s="84">
        <v>21274</v>
      </c>
      <c r="J5" s="38" t="s">
        <v>265</v>
      </c>
      <c r="K5" s="84">
        <v>21274</v>
      </c>
      <c r="L5" s="84" t="s">
        <v>266</v>
      </c>
      <c r="M5" s="38" t="s">
        <v>267</v>
      </c>
      <c r="N5" s="84">
        <v>303684</v>
      </c>
      <c r="O5" s="84" t="s">
        <v>268</v>
      </c>
      <c r="P5" s="84">
        <v>412119</v>
      </c>
      <c r="Q5" s="38" t="s">
        <v>269</v>
      </c>
      <c r="R5" s="38" t="s">
        <v>270</v>
      </c>
      <c r="S5" s="84" t="s">
        <v>271</v>
      </c>
      <c r="T5" s="84" t="s">
        <v>271</v>
      </c>
      <c r="U5" s="84" t="s">
        <v>272</v>
      </c>
      <c r="V5" s="84" t="s">
        <v>273</v>
      </c>
      <c r="W5" s="84">
        <v>541</v>
      </c>
      <c r="X5" s="38" t="s">
        <v>274</v>
      </c>
      <c r="Y5" s="84">
        <v>352935148</v>
      </c>
      <c r="Z5" s="38" t="s">
        <v>275</v>
      </c>
      <c r="AA5" s="108" t="s">
        <v>276</v>
      </c>
      <c r="AB5" s="84">
        <v>42000</v>
      </c>
      <c r="AC5" s="108" t="s">
        <v>277</v>
      </c>
      <c r="AD5" s="84">
        <v>24</v>
      </c>
      <c r="AE5" s="84" t="s">
        <v>278</v>
      </c>
      <c r="AF5" s="84" t="s">
        <v>279</v>
      </c>
      <c r="AG5" s="108" t="s">
        <v>280</v>
      </c>
      <c r="AH5" s="84" t="s">
        <v>281</v>
      </c>
      <c r="AI5" s="108" t="s">
        <v>282</v>
      </c>
      <c r="AJ5" s="84">
        <v>2240</v>
      </c>
      <c r="AK5" s="84">
        <v>2240</v>
      </c>
      <c r="AL5" s="108" t="s">
        <v>283</v>
      </c>
      <c r="AM5" s="84">
        <v>15269.77</v>
      </c>
      <c r="AN5" s="112">
        <v>7130.23</v>
      </c>
      <c r="AO5" s="112">
        <v>22400</v>
      </c>
      <c r="AP5" s="112">
        <v>26730.23</v>
      </c>
      <c r="AQ5" s="112">
        <v>4320.7700000000004</v>
      </c>
      <c r="AR5" s="112">
        <v>31051</v>
      </c>
      <c r="AS5" s="112">
        <v>22682.81</v>
      </c>
      <c r="AT5" s="112">
        <v>4197.1899999999996</v>
      </c>
      <c r="AU5" s="112">
        <v>26880</v>
      </c>
      <c r="AV5" s="84">
        <v>22</v>
      </c>
      <c r="AW5" s="84"/>
      <c r="AX5" s="84"/>
      <c r="AY5" s="108"/>
      <c r="AZ5" s="84"/>
      <c r="BA5" s="84"/>
      <c r="BB5" s="84" t="s">
        <v>284</v>
      </c>
      <c r="BC5" s="84" t="s">
        <v>285</v>
      </c>
      <c r="BD5" s="108"/>
      <c r="BE5" s="84">
        <v>0</v>
      </c>
      <c r="BF5" s="38" t="s">
        <v>271</v>
      </c>
      <c r="BG5" s="84" t="s">
        <v>286</v>
      </c>
      <c r="BH5" s="114" t="s">
        <v>287</v>
      </c>
      <c r="BI5" s="38" t="s">
        <v>110</v>
      </c>
      <c r="BJ5" s="85">
        <v>45874</v>
      </c>
      <c r="BK5" s="84"/>
      <c r="BL5" s="38" t="s">
        <v>115</v>
      </c>
      <c r="BM5" s="115" t="s">
        <v>120</v>
      </c>
      <c r="BN5" s="116" t="s">
        <v>199</v>
      </c>
      <c r="BO5" s="84" t="s">
        <v>243</v>
      </c>
      <c r="BP5" s="84">
        <v>26673</v>
      </c>
      <c r="BQ5" s="117" t="s">
        <v>201</v>
      </c>
      <c r="BR5" s="118" t="s">
        <v>288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2025-08-20T05:00:33Z</dcterms:modified>
</cp:coreProperties>
</file>