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CLV_Aug'25/Naurangia_CLV_FN25-26-01697/"/>
    </mc:Choice>
  </mc:AlternateContent>
  <xr:revisionPtr revIDLastSave="0" documentId="13_ncr:1_{0C0E11A8-E6ED-40D2-A87E-66C6F3EC58C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<sst xmlns="http://schemas.openxmlformats.org/spreadsheetml/2006/main" count="1061" uniqueCount="434">
  <si>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</si>
  <si>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</si>
  <si>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</si>
  <si>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</si>
  <si>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</si>
  <si>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</si>
  <si>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</si>
  <si>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</si>
  <si>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</si>
  <si>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</si>
  <si>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</si>
  <si>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</si>
  <si>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</si>
  <si>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</si>
  <si>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</si>
  <si>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</si>
  <si>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</si>
  <si>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</si>
  <si>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</si>
  <si>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</si>
  <si>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</si>
  <si>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</si>
  <si>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</si>
  <si>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</si>
  <si>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</si>
  <si>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</si>
  <si>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</si>
  <si>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</si>
  <si>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</si>
  <si>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</si>
  <si>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</si>
  <si>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</si>
  <si>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</si>
  <si>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</si>
  <si>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</si>
  <si>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</si>
  <si>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</si>
  <si>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</si>
  <si>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</si>
  <si>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</si>
  <si>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</si>
  <si>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</si>
  <si>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</si>
  <si>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</si>
  <si>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</si>
  <si>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</si>
  <si>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</si>
  <si>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</si>
  <si>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</si>
  <si>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</si>
  <si>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</si>
  <si>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</si>
  <si>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</si>
  <si>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</si>
  <si>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</si>
  <si>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</si>
  <si>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</si>
  <si>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</si>
  <si>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</si>
  <si>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</si>
  <si>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</si>
  <si>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</si>
  <si>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</si>
  <si>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</si>
  <si>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</si>
  <si>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</si>
  <si>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</si>
  <si>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</si>
  <si>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</si>
  <si>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</si>
  <si>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</si>
  <si>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</si>
  <si>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</si>
  <si>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</si>
  <si>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</si>
  <si>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</si>
  <si>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</si>
  <si>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</si>
  <si>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</si>
  <si>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</si>
  <si>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</si>
  <si>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</si>
  <si>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</si>
  <si>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</si>
  <si>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</si>
  <si>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</si>
  <si>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</si>
  <si>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</si>
  <si>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</si>
  <si>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</si>
  <si>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</si>
  <si>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</si>
  <si>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</si>
  <si>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</si>
  <si>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</si>
  <si>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</si>
  <si>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</si>
  <si>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</si>
  <si>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</si>
  <si>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</si>
  <si>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</si>
  <si>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</si>
  <si>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</si>
  <si>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</si>
  <si>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</si>
  <si>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</si>
  <si>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</si>
  <si>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</si>
  <si>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</si>
  <si>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</si>
  <si>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</si>
  <si>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</si>
  <si>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</si>
  <si>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</si>
  <si>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</si>
  <si>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</si>
  <si>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</si>
  <si>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</si>
  <si>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</si>
  <si>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</si>
  <si>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</si>
  <si>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</si>
  <si>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</si>
  <si>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</si>
  <si>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</si>
  <si>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</si>
  <si>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</si>
  <si>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</si>
  <si>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</si>
  <si>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</si>
  <si>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</si>
  <si>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</si>
  <si>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</si>
  <si>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</si>
  <si>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</si>
  <si>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</si>
  <si>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</si>
  <si>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</si>
  <si>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</si>
  <si>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</si>
  <si>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</si>
  <si>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</si>
  <si>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</si>
  <si>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</si>
  <si>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</si>
  <si>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</si>
  <si>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</si>
  <si>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</si>
  <si>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</si>
  <si>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</si>
  <si>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</si>
  <si>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</si>
  <si>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</si>
  <si>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</si>
  <si>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</si>
  <si>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</si>
  <si>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</si>
  <si>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</si>
  <si>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</si>
  <si>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</si>
  <si>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</si>
  <si>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</si>
  <si>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</si>
  <si>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</si>
  <si>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</si>
  <si>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</si>
  <si>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</si>
  <si>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</si>
  <si>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</si>
  <si>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</si>
  <si>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</si>
  <si>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</si>
  <si>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</si>
  <si>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</si>
  <si>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</si>
  <si>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</si>
  <si>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</si>
  <si>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</si>
  <si>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</si>
  <si>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</si>
  <si>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</si>
  <si>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</si>
  <si>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</si>
  <si>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</si>
  <si>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</si>
  <si>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</si>
  <si>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</si>
  <si>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</si>
  <si>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</si>
  <si>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</si>
  <si>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</si>
  <si>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</si>
  <si>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</si>
  <si>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</si>
  <si>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</si>
  <si>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</si>
  <si>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</si>
  <si>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</si>
  <si>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</si>
  <si>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</si>
  <si>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</si>
  <si>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</si>
  <si>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</si>
  <si>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</si>
  <si>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</si>
  <si>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</si>
  <si>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</si>
  <si>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</si>
  <si>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</si>
  <si>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</si>
  <si>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</si>
  <si>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</si>
  <si>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</si>
  <si>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</si>
  <si>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</si>
  <si>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</si>
  <si>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</si>
  <si>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</si>
  <si>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</si>
  <si>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</si>
  <si>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</si>
  <si>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</si>
  <si>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</si>
  <si>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</si>
  <si>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</si>
  <si>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</si>
  <si>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</si>
  <si>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</si>
  <si>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</si>
  <si>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</si>
  <si>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</si>
  <si>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</si>
  <si>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</si>
  <si>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</si>
  <si>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</si>
  <si>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</si>
  <si>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</si>
  <si>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</si>
  <si>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</si>
  <si>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</si>
  <si>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</si>
  <si>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</si>
  <si>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</si>
  <si>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</si>
  <si>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</si>
  <si>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</si>
  <si>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</si>
  <si>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Gorakhpur</t>
  </si>
  <si>
    <t>Maharajganj</t>
  </si>
  <si>
    <t>Ramkola</t>
  </si>
  <si>
    <t>UP3259</t>
  </si>
  <si>
    <t>Naurangia</t>
  </si>
  <si>
    <t>BABUIA HARPUR</t>
  </si>
  <si>
    <t>SF0098585</t>
  </si>
  <si>
    <t>Sarvesh Giri</t>
  </si>
  <si>
    <t>BABUIA HARPUR C6</t>
  </si>
  <si>
    <t>BABUIA HARPUR C6 G4</t>
  </si>
  <si>
    <t>Chetana</t>
  </si>
  <si>
    <t>SSF2969941</t>
  </si>
  <si>
    <t>SC</t>
  </si>
  <si>
    <t>HINDU</t>
  </si>
  <si>
    <t>Animal Husbandry &amp; Poultry</t>
  </si>
  <si>
    <t>REETU DEVI</t>
  </si>
  <si>
    <t>31-Jul-2024</t>
  </si>
  <si>
    <t>08</t>
  </si>
  <si>
    <t>GL-2</t>
  </si>
  <si>
    <t>2 Yrs</t>
  </si>
  <si>
    <t>07 Dec 2022</t>
  </si>
  <si>
    <t>&lt;= 2 Years</t>
  </si>
  <si>
    <t>08-Sep-2024</t>
  </si>
  <si>
    <t>29-Jul-2025</t>
  </si>
  <si>
    <t>61-90</t>
  </si>
  <si>
    <t>Open</t>
  </si>
  <si>
    <t>SSF3008603</t>
  </si>
  <si>
    <t>Irrigation</t>
  </si>
  <si>
    <t>SUBHAWATI</t>
  </si>
  <si>
    <t>01-Oct-2024</t>
  </si>
  <si>
    <t>28 Nov 2022</t>
  </si>
  <si>
    <t>08-Nov-2024</t>
  </si>
  <si>
    <t>08-Aug-2025</t>
  </si>
  <si>
    <t>31-60</t>
  </si>
  <si>
    <t>BETIA</t>
  </si>
  <si>
    <t>BETIA C3</t>
  </si>
  <si>
    <t>BETIA C3 G2</t>
  </si>
  <si>
    <t>SSF2854059</t>
  </si>
  <si>
    <t>OBC</t>
  </si>
  <si>
    <t>Towel Business</t>
  </si>
  <si>
    <t>DHARMAVATI DEVI</t>
  </si>
  <si>
    <t>10-Mar-2024</t>
  </si>
  <si>
    <t>09</t>
  </si>
  <si>
    <t>2</t>
  </si>
  <si>
    <t>11 Oct 2022</t>
  </si>
  <si>
    <t>09-Apr-2024</t>
  </si>
  <si>
    <t>12-Jun-2025</t>
  </si>
  <si>
    <t>SSF2854067</t>
  </si>
  <si>
    <t>MUSLIM</t>
  </si>
  <si>
    <t>SALMA</t>
  </si>
  <si>
    <t>11-Jun-2025</t>
  </si>
  <si>
    <t>MADAR BINWALIA</t>
  </si>
  <si>
    <t>MADAR BINWALIA C1</t>
  </si>
  <si>
    <t>MADAR BINWALIA C1 G2</t>
  </si>
  <si>
    <t>SSF3081546</t>
  </si>
  <si>
    <t>Agriculture &amp; Farming</t>
  </si>
  <si>
    <t>ASHA DEVI</t>
  </si>
  <si>
    <t>14-Jun-2024</t>
  </si>
  <si>
    <t>04</t>
  </si>
  <si>
    <t>20 Dec 2022</t>
  </si>
  <si>
    <t>04-Jul-2024</t>
  </si>
  <si>
    <t>04-Nov-2024</t>
  </si>
  <si>
    <t>&gt;180</t>
  </si>
  <si>
    <t>RAMNAGAR MISRAULI</t>
  </si>
  <si>
    <t>RAMNAGAR MISRAULI C1</t>
  </si>
  <si>
    <t>RAMNAGAR MISRAULI C1 MISRAULI1</t>
  </si>
  <si>
    <t>SSF2602537</t>
  </si>
  <si>
    <t>Agarbathi Making</t>
  </si>
  <si>
    <t>HASBUN NESHA</t>
  </si>
  <si>
    <t>19-Jun-2023</t>
  </si>
  <si>
    <t>07</t>
  </si>
  <si>
    <t>14 Jun 2022</t>
  </si>
  <si>
    <t>&gt; 2 to 4 Years</t>
  </si>
  <si>
    <t>07-Aug-2023</t>
  </si>
  <si>
    <t>07-Jun-2025</t>
  </si>
  <si>
    <t>SSF2328052</t>
  </si>
  <si>
    <t>NEELAM</t>
  </si>
  <si>
    <t>14-Jul-2023</t>
  </si>
  <si>
    <t>3 Yrs</t>
  </si>
  <si>
    <t>06 Feb 2022</t>
  </si>
  <si>
    <t>07-Sep-2023</t>
  </si>
  <si>
    <t>07-Jul-2025</t>
  </si>
  <si>
    <t>1-30 Days</t>
  </si>
  <si>
    <t>SSF2319006</t>
  </si>
  <si>
    <t>Thread Making Business</t>
  </si>
  <si>
    <t>NOOR AYASHA KHATUN</t>
  </si>
  <si>
    <t>03-Jun-2024</t>
  </si>
  <si>
    <t>GL-3</t>
  </si>
  <si>
    <t>07-Jul-2024</t>
  </si>
  <si>
    <t>07-Aug-2025</t>
  </si>
  <si>
    <t>Standard</t>
  </si>
  <si>
    <t>Unnati</t>
  </si>
  <si>
    <t>SSF2332981</t>
  </si>
  <si>
    <t>Tractor Business</t>
  </si>
  <si>
    <t>RABIYA</t>
  </si>
  <si>
    <t>20-Feb-2024</t>
  </si>
  <si>
    <t>0</t>
  </si>
  <si>
    <t>07-Apr-2024</t>
  </si>
  <si>
    <t>SSF2328051</t>
  </si>
  <si>
    <t xml:space="preserve">SONI GUPTA </t>
  </si>
  <si>
    <t xml:space="preserve">RAMPUR BALDIHA </t>
  </si>
  <si>
    <t>RAMPUR BALDIHA  C1</t>
  </si>
  <si>
    <t>RAMPUR BALDIHA  C1 G2</t>
  </si>
  <si>
    <t>SSF5982466</t>
  </si>
  <si>
    <t>AMIRUN</t>
  </si>
  <si>
    <t>13-Apr-2024</t>
  </si>
  <si>
    <t>10</t>
  </si>
  <si>
    <t>1</t>
  </si>
  <si>
    <t>0 Yrs</t>
  </si>
  <si>
    <t>13 Apr 2024</t>
  </si>
  <si>
    <t>10-May-2024</t>
  </si>
  <si>
    <t>10-Aug-2025</t>
  </si>
  <si>
    <t>SSF5530421</t>
  </si>
  <si>
    <t>GUDIYA</t>
  </si>
  <si>
    <t>13-Feb-2024</t>
  </si>
  <si>
    <t>1 Yrs</t>
  </si>
  <si>
    <t>13 Feb 2024</t>
  </si>
  <si>
    <t>SSF3149717</t>
  </si>
  <si>
    <t>Saree Business</t>
  </si>
  <si>
    <t>RINA                               I</t>
  </si>
  <si>
    <t>30 Dec 2022</t>
  </si>
  <si>
    <t>SSF5982683</t>
  </si>
  <si>
    <t>SABANA</t>
  </si>
  <si>
    <t>SSF5530745</t>
  </si>
  <si>
    <t>Tent House</t>
  </si>
  <si>
    <t>VINDRAWATI</t>
  </si>
  <si>
    <t>Trayambkeshvar Pandey/SF0077916</t>
  </si>
  <si>
    <t>SHUKUL BHUJWALI</t>
  </si>
  <si>
    <t>SHUKUL BHUJWALI C4</t>
  </si>
  <si>
    <t>kati2 C4 G3</t>
  </si>
  <si>
    <t>SSF4970621</t>
  </si>
  <si>
    <t>PUNAM DEVI</t>
  </si>
  <si>
    <t>30-Nov-2023</t>
  </si>
  <si>
    <t>03</t>
  </si>
  <si>
    <t>30 Nov 2023</t>
  </si>
  <si>
    <t>03-Jan-2024</t>
  </si>
  <si>
    <t>03-May-2025</t>
  </si>
  <si>
    <t>SSF4805360</t>
  </si>
  <si>
    <t>Coconut Business</t>
  </si>
  <si>
    <t>SHILA</t>
  </si>
  <si>
    <t>04-Nov-2023</t>
  </si>
  <si>
    <t>04 Nov 2023</t>
  </si>
  <si>
    <t>03-Dec-2023</t>
  </si>
  <si>
    <t>22-Jul-2025</t>
  </si>
  <si>
    <t>KATI3 C4 G4</t>
  </si>
  <si>
    <t>SSF5000832</t>
  </si>
  <si>
    <t>SUNITA DEVI</t>
  </si>
  <si>
    <t>07-Dec-2023</t>
  </si>
  <si>
    <t>07 Dec 2023</t>
  </si>
  <si>
    <t>FN25-26-01697</t>
  </si>
  <si>
    <t>Dipu</t>
  </si>
  <si>
    <t>SF0093076</t>
  </si>
  <si>
    <t>Business</t>
  </si>
  <si>
    <t>PADRI MEHADIYA</t>
  </si>
  <si>
    <t>PADRI MEHADIYA C1</t>
  </si>
  <si>
    <t>PADRI MEHADIYA C1 Nirmala Devi Paswan1</t>
  </si>
  <si>
    <t>SSF2829099</t>
  </si>
  <si>
    <t>SUMITRA DEVI</t>
  </si>
  <si>
    <t>28-Sep-2022</t>
  </si>
  <si>
    <t>28 Sep 2022</t>
  </si>
  <si>
    <t>04-Nov-2022</t>
  </si>
  <si>
    <t>As per witten statement borrower SUBHAWATI 358647025, paid the below mentioned EMI amount to the loan officer Dipu/SF0093076 but the same amount was not posted in the FIMO.
# Paid an EMI amount of Rs. 3,460/- on date 08-Mar-25.
# Paid an EMI amount of Rs. 3,460/- on date 08-Jun-25.
Gross fraud amount Rs. 6.920/-
Recover and posted in FIMO Rs. 0/-
Total fraud amount Rs. 6,920/-
Note- Borrower have not any proof she paid to loan officer Dipu/SF0093076 that’s by we have not consider in fraud.
"Borrower written statement and loan card available."</t>
  </si>
  <si>
    <t>As per witten statement borrower SABANA 356365660, paid the below mentioned EMI amount to the loan officer Dipu/SF0093076 but the same amount was not posted in the FIMO.
# Paid an EMI amount of Rs. 2,240/- on date 10-Jun-25.
Note- Borrower have not any proof she paid to loan officer Dipu/SF0093076 that’s by we have not consider in fraud.
"Borrower written statement and loan card available."</t>
  </si>
  <si>
    <t>Sudhir Tiwari/SF0098608</t>
  </si>
  <si>
    <t>Nand Kishore Rai/SF0097965</t>
  </si>
  <si>
    <t>Vipin yadav/SF0071928</t>
  </si>
  <si>
    <t>Loan Officer</t>
  </si>
  <si>
    <t>As per loan card borrower PUNAM DEVI 353866438, paid the below mentioned EMI amount to the loan officer Dipu/SF0093076 but the same amount was not posted in the FIMO.
# Paid an EMI amount of Rs. 2,240/- on date  03-Jun-25.
# Total fraud amount of Rs. 2,240/-
"Borrower written statement and loan card available."</t>
  </si>
  <si>
    <t>As per digital payment screenshot borrower SUNITA DEVI 353917071, paid the below mentioned EMI amount to the loan officer Dipu/SF0093076 but the same amount was not posted in the FIMO.
# Paid an EMI amount of Rs. 2,240/- on date 11-Jun-25.
# Total fraud amount of Rs. 2,240/-
"Borrower written statement and digital payment screenshot available."</t>
  </si>
  <si>
    <t>As per digital payment screenshot borrower ASHA DEVI 357330276, paid the below mentioned EMI amount to the loan officer Dipu/SF0093076 but the same amount was not posted in the FIMO.
# Paid an EMI amount of Rs. 3,200/- on date 04-Apr-25.
# Total fraud amount Rs. 3,200/-
"Borrower written statement, digital payment screenshot and loan card available."</t>
  </si>
  <si>
    <t>As per digital payment screenshot borrower ASHA DEVI 357330276, paid the below mentioned EMI amount to the loan officer Dipu/SF0093076 but the same amount was not posted in the FIMO.
# Paid an EMI amount of Rs. 3,200/- on date 04-Jun-25.
# Total fraud amount Rs. 3,200/-
"Borrower written statement, digital payment screenshot and loan card available."</t>
  </si>
  <si>
    <t>As per digital payment screenshot borrower ASHA DEVI 357330276, paid the below mentioned EMI amount to the loan officer Dipu/SF0093076 but the same amount was not posted in the FIMO.
# Paid an EMI amount of Rs. 2,000/- on date 22-Jul-25.
# Total fraud amount Rs. 2,000/-
"Borrower written statement, digital payment screenshot and loan card available."</t>
  </si>
  <si>
    <t>As per digital payment screenshot borrower ASHA DEVI 357330276, paid the below mentioned EMI amount to the loan officer Dipu/SF0093076 but the same amount was not posted in the FIMO.
# Paid an EMI amount of Rs. 1,200/- on date 22-Jul-25.
# Total fraud amount Rs. 1,200/-
"Borrower written statement, digital payment screenshot and loan card available."</t>
  </si>
  <si>
    <t>As per digital payment screenshot borrower SUNITA DEVI 353917071, paid the below mentioned EMI amount to the loan officer Dipu/SF0093076 but the same amount was not posted in the FIMO.
# Paid an EMI amount of Rs. 2,240/- on date 11-Jun-25.
# Total fraud amount of Rs. 2,240/-
"Borrower written statement and digital payment screenshot available."</t>
  </si>
  <si>
    <t>Resigned-Exited</t>
  </si>
  <si>
    <t>Form Date : 21-08-2025</t>
  </si>
  <si>
    <t>To Date : 21-08-2025</t>
  </si>
  <si>
    <t>Reporting Time : 07:00 AM</t>
  </si>
  <si>
    <t>As per witten statement borrower SUBHAWATI 358647025, paid the below mentioned EMI amount to the loan officer Dipu/SF0093076 but the same amount was not posted in the FIMO.
# Paid an EMI amount of Rs. 2,780/- on date 07-Jun-25.
Note- Borrower have not any proof she paid to loan officer Dipu/SF0093076 that’s by we have not consider in fraud.
"Borrower written statement available."</t>
  </si>
  <si>
    <t>As per loan card and borrower's written statement,, borrower Salma/355756580 paid the below-mentioned advance amount to the loan officer Dipu/SF0093076 but the same amount was not posted in the FIMO.
# Paid an advance amount of Rs. 33,770/- on date 09-Apr-25.
# LO posted EMI amount of Rs. 3,470/- on date 09-Apr-25.
# LO posted EMI amount of Rs. 3,470/- on date 09-May-25.
# LO posted EMI amount of Rs. 3,470/- on date 11-Jun-25.
# Gross fraud amount Rs. 33,770/-
# Recover and posted in FIMO Rs. 10,410/-
# To be recovered amount is Rs. 23,360/-
"Borrower written statement and loan card available."</t>
  </si>
  <si>
    <t>As per loan card and borrower's written statement, borrower Salma/355756580 paid the below-mentioned advance amount to the loan officer Dipu/SF0093076 but the same amount was not posted in the FIMO.
# Paid an advance amount of Rs. 33,770/- on date 09-Apr-25.
# LO posted EMI amount of Rs. 3,470/- on date 09-Apr-25.
# LO posted EMI amount of Rs. 3,470/- on date 09-May-25.
# LO posted EMI amount of Rs. 3,470/- on date 11-Jun-25.
# Gross fraud amount Rs. 33,770/-
# Recover and posted in FIMO Rs. 10,410/-
# To be recovered amount is Rs. 23,360/-
"Borrower written statement and loan card available."</t>
  </si>
  <si>
    <t>As per digital payment screenshot borrower ASHA DEVI 357330276, paid the below mentioned EMI amount to the loan officer Dipu/SF0093076 but the same amount was not posted in the FIMO.
# Paid an EMI amount of Rs. 3,200/- on date 04-Apr-25.
# Paid an EMI amount of Rs. 3,200/- on date 04-Jun-25.
# Paid an EMI amount of Rs. 2,000/- on date 22-Jul-25.
# Paid an EMI amount of Rs. 1,200/- on date 22-Jul-25.
# Gross fraud amount Rs. 9,600/-
# Recover and posted in FIMO Rs. 0/-
# To be recovered amount is Rs. 9,600/-
Note- Borrower have not any proof she paid the below mentioned EMI to loan officer Dipu/SF0093076 that’s by we have not consider in fraud.
# Paid an EMI amount of Rs. 3,200/- on date 04-Dec-24.
# Paid an EMI amount of Rs. 3,200/- on date 04-Jan-25.
# Paid an EMI amount of Rs. 3,200/- on date 04-Feb-25.
"Borrower written statement, digital payment screenshot and loan card available."</t>
  </si>
  <si>
    <t>As per loan card borrower SUMITRA DEVI 349038545, paid the below mentioned EMI amount to the loan officer Dipu/SF0093076 but the same amount was not posted in the FIMO.
# Paid an EMI amount of Rs. 2,250/- on date 04-Oct-24.
# Total fraud amount of Rs. 2,250/-
Signature not matched due to this we have not considered this as fraud.</t>
  </si>
  <si>
    <t>No Action Taken</t>
  </si>
  <si>
    <t>Nitesh Kumar Singh/SF0098725</t>
  </si>
  <si>
    <t>Completed-Report Submitted</t>
  </si>
  <si>
    <t xml:space="preserve">Loan Officer Dipu/SF0093076 was found involved in collection and pre-closure misappropriation on the names of 4 borrowers for the amounting to Rs. 47,850/- based on the evidence available.
# Total Fraud Amount: Rs. 47,850/-
# Amount Recovered and Accounted in FIMO: Rs.10,410/-
# Net Fraud Amount to be recovered: Rs.37,440/-
Currently the loan officer Dipu/SF0093076 Resigned-Exited in the branch on 02-Jul-2025.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</si>
</sst>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UP3259</v>
      </c>
      <c r="D5" s="63" t="str">
        <f>IF('Physical Cash at Safe'!D28="Yes", 'Physical Cash at Safe'!A4, 'Borrower Wise Details'!C5)</f>
        <v>Naurangia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45876</v>
      </c>
      <c r="H5" s="107" t="s">
        <v>399</v>
      </c>
      <c r="I5" s="61">
        <v>45876</v>
      </c>
      <c r="J5" s="74" t="str">
        <f>IF('Physical Cash at Safe'!D28="Yes",'Physical Cash at Safe'!E28,IF('Borrower Wise Details'!D5&lt;&gt;"",'Borrower Wise Details'!D5,""))</f>
        <v>FN25-26-01697</v>
      </c>
      <c r="K5" s="81">
        <v>1</v>
      </c>
      <c r="L5" s="82">
        <v>2240</v>
      </c>
      <c r="M5" s="82">
        <v>0</v>
      </c>
      <c r="N5" s="82" t="s">
        <v>431</v>
      </c>
      <c r="O5" s="82" t="s">
        <v>410</v>
      </c>
      <c r="P5" s="82" t="s">
        <v>411</v>
      </c>
      <c r="Q5" s="82" t="s">
        <v>412</v>
      </c>
      <c r="R5" s="75" t="str">
        <f>IF('Physical Cash at Safe'!$D$28="Yes", 'Physical Cash at Safe'!$A$28, IF('Borrower Wise Details'!F5&lt;&gt;"", 'Borrower Wise Details'!F5, ""))</f>
        <v>Dipu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SF0093076</v>
      </c>
      <c r="U5" s="77" t="s">
        <v>421</v>
      </c>
      <c r="V5" s="61">
        <v>45840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432</v>
      </c>
      <c r="Z5" s="61">
        <v>45890</v>
      </c>
      <c r="AA5" s="61">
        <v>45901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47850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10410</v>
      </c>
      <c r="AE5" s="126">
        <f>IF(AND(AC5="", AD5=""), "", IF(AD5="", AC5, AC5 - IF(ISNUMBER(AD5), AD5, 0)))</f>
        <v>37440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45902</v>
      </c>
      <c r="AH5" s="70" t="s">
        <v>433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4" sqref="S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UP3259</v>
      </c>
      <c r="C5" s="50" t="str">
        <f>IF('Fraud Investigation Report'!D5="", "", 'Fraud Investigation Report'!D5)</f>
        <v>Naurangia</v>
      </c>
      <c r="D5" s="68" t="str">
        <f>IF(OR('Fraud Investigation Report'!R5="", 'Fraud Investigation Report'!R5=0), "", 'Fraud Investigation Report'!R5)</f>
        <v>Dipu</v>
      </c>
      <c r="E5" s="68" t="str">
        <f>IF(OR('Fraud Investigation Report'!T5="", 'Fraud Investigation Report'!T5=0), "", 'Fraud Investigation Report'!T5)</f>
        <v>SF0093076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14080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33770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47850</v>
      </c>
      <c r="O5" s="69">
        <f>IF('Fraud Investigation Report'!AD5="", "", 'Fraud Investigation Report'!AD5)</f>
        <v>10410</v>
      </c>
      <c r="P5" s="126">
        <f>IF(AND(N5="", O5=""), "", IF(O5="", N5, N5 - IF(ISNUMBER(O5), O5, 0)))</f>
        <v>37440</v>
      </c>
      <c r="Q5" s="49" t="s">
        <v>244</v>
      </c>
      <c r="R5" s="84" t="s">
        <v>430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" sqref="C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" customHeight="1" x14ac:dyDescent="0.35">
      <c r="A30" s="127"/>
      <c r="B30" s="127"/>
      <c r="C30" s="128">
        <f>A30-B30</f>
        <v>0</v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218</v>
      </c>
      <c r="B34" s="38"/>
      <c r="C34" s="39" t="s">
        <v>219</v>
      </c>
      <c r="D34" s="134"/>
      <c r="E34" s="135"/>
    </row>
    <row r="35" spans="1:5" ht="26" x14ac:dyDescent="0.3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UP3259</v>
      </c>
      <c r="C5" s="119" t="str">
        <f>IF('Loan Outstanding Report'!$H$5="", "", 'Loan Outstanding Report'!$H$5)</f>
        <v>Naurangia</v>
      </c>
      <c r="D5" s="41" t="s">
        <v>396</v>
      </c>
      <c r="E5" s="65">
        <v>45890</v>
      </c>
      <c r="F5" s="38" t="s">
        <v>397</v>
      </c>
      <c r="G5" s="49" t="s">
        <v>398</v>
      </c>
      <c r="H5" s="49" t="s">
        <v>413</v>
      </c>
      <c r="I5" s="120" t="s">
        <v>282</v>
      </c>
      <c r="J5" s="120" t="s">
        <v>294</v>
      </c>
      <c r="K5" s="120" t="s">
        <v>296</v>
      </c>
      <c r="L5" s="11">
        <v>355756580</v>
      </c>
      <c r="M5" s="65" t="s">
        <v>288</v>
      </c>
      <c r="N5" s="124">
        <v>65000</v>
      </c>
      <c r="O5" s="124">
        <v>3470</v>
      </c>
      <c r="P5" s="121" t="s">
        <v>141</v>
      </c>
      <c r="Q5" s="80">
        <v>45756</v>
      </c>
      <c r="R5" s="124">
        <v>33770</v>
      </c>
      <c r="S5" s="124">
        <v>10410</v>
      </c>
      <c r="T5" s="124">
        <v>0</v>
      </c>
      <c r="U5" s="125">
        <f t="shared" ref="U5" si="0">IF(AND(ISBLANK(R5),ISBLANK(S5),ISBLANK(T5)),"",R5-(S5+T5))</f>
        <v>23360</v>
      </c>
      <c r="V5" s="117" t="s">
        <v>202</v>
      </c>
      <c r="W5" s="122" t="s">
        <v>426</v>
      </c>
    </row>
    <row r="6" spans="1:23" ht="25" customHeight="1" x14ac:dyDescent="0.3">
      <c r="A6" s="64">
        <v>2</v>
      </c>
      <c r="B6" s="60" t="str">
        <f>IF(J6&lt;&gt;"", $B$5, "")</f>
        <v>UP3259</v>
      </c>
      <c r="C6" s="119" t="str">
        <f>IF(J6&lt;&gt;"", $C$5, "")</f>
        <v>Naurangia</v>
      </c>
      <c r="D6" s="41" t="s">
        <v>396</v>
      </c>
      <c r="E6" s="65">
        <v>45890</v>
      </c>
      <c r="F6" s="38" t="str">
        <f>IF(J6&lt;&gt;"", $F$5, "")</f>
        <v>Dipu</v>
      </c>
      <c r="G6" s="49" t="str">
        <f>IF(J6&lt;&gt;"", $G$5, "")</f>
        <v>SF0093076</v>
      </c>
      <c r="H6" s="49" t="str">
        <f>IF(J6&lt;&gt;"", $H$5, "")</f>
        <v>Loan Officer</v>
      </c>
      <c r="I6" s="120" t="s">
        <v>299</v>
      </c>
      <c r="J6" s="120" t="s">
        <v>301</v>
      </c>
      <c r="K6" s="120" t="s">
        <v>303</v>
      </c>
      <c r="L6" s="11">
        <v>357330276</v>
      </c>
      <c r="M6" s="65" t="s">
        <v>304</v>
      </c>
      <c r="N6" s="124">
        <v>60000</v>
      </c>
      <c r="O6" s="124">
        <v>3200</v>
      </c>
      <c r="P6" s="121" t="s">
        <v>139</v>
      </c>
      <c r="Q6" s="80">
        <v>45751</v>
      </c>
      <c r="R6" s="124">
        <v>3200</v>
      </c>
      <c r="S6" s="124">
        <v>0</v>
      </c>
      <c r="T6" s="124">
        <v>0</v>
      </c>
      <c r="U6" s="125">
        <f t="shared" ref="U6:U69" si="1">IF(AND(ISBLANK(R6),ISBLANK(S6),ISBLANK(T6)),"",R6-(S6+T6))</f>
        <v>3200</v>
      </c>
      <c r="V6" s="117" t="s">
        <v>203</v>
      </c>
      <c r="W6" s="122" t="s">
        <v>416</v>
      </c>
    </row>
    <row r="7" spans="1:23" ht="25" customHeight="1" x14ac:dyDescent="0.3">
      <c r="A7" s="64">
        <v>3</v>
      </c>
      <c r="B7" s="60" t="str">
        <f t="shared" ref="B7:B70" si="2">IF(J7&lt;&gt;"", $B$5, "")</f>
        <v>UP3259</v>
      </c>
      <c r="C7" s="119" t="str">
        <f t="shared" ref="C7:C70" si="3">IF(J7&lt;&gt;"", $C$5, "")</f>
        <v>Naurangia</v>
      </c>
      <c r="D7" s="41" t="s">
        <v>396</v>
      </c>
      <c r="E7" s="65">
        <v>45890</v>
      </c>
      <c r="F7" s="38" t="str">
        <f t="shared" ref="F7:F70" si="4">IF(J7&lt;&gt;"", $F$5, "")</f>
        <v>Dipu</v>
      </c>
      <c r="G7" s="49" t="str">
        <f t="shared" ref="G7:G70" si="5">IF(J7&lt;&gt;"", $G$5, "")</f>
        <v>SF0093076</v>
      </c>
      <c r="H7" s="49" t="str">
        <f t="shared" ref="H7:H70" si="6">IF(J7&lt;&gt;"", $H$5, "")</f>
        <v>Loan Officer</v>
      </c>
      <c r="I7" s="120" t="s">
        <v>299</v>
      </c>
      <c r="J7" s="120" t="s">
        <v>301</v>
      </c>
      <c r="K7" s="120" t="s">
        <v>303</v>
      </c>
      <c r="L7" s="11">
        <v>357330276</v>
      </c>
      <c r="M7" s="65" t="s">
        <v>304</v>
      </c>
      <c r="N7" s="124">
        <v>60000</v>
      </c>
      <c r="O7" s="124">
        <v>3200</v>
      </c>
      <c r="P7" s="121" t="s">
        <v>139</v>
      </c>
      <c r="Q7" s="80">
        <v>45812</v>
      </c>
      <c r="R7" s="124">
        <v>3200</v>
      </c>
      <c r="S7" s="124">
        <v>0</v>
      </c>
      <c r="T7" s="124">
        <v>0</v>
      </c>
      <c r="U7" s="125">
        <f t="shared" si="1"/>
        <v>3200</v>
      </c>
      <c r="V7" s="117" t="s">
        <v>203</v>
      </c>
      <c r="W7" s="122" t="s">
        <v>417</v>
      </c>
    </row>
    <row r="8" spans="1:23" ht="25" customHeight="1" x14ac:dyDescent="0.3">
      <c r="A8" s="64">
        <v>4</v>
      </c>
      <c r="B8" s="60" t="str">
        <f t="shared" si="2"/>
        <v>UP3259</v>
      </c>
      <c r="C8" s="119" t="str">
        <f t="shared" si="3"/>
        <v>Naurangia</v>
      </c>
      <c r="D8" s="41" t="s">
        <v>396</v>
      </c>
      <c r="E8" s="65">
        <v>45890</v>
      </c>
      <c r="F8" s="38" t="str">
        <f t="shared" si="4"/>
        <v>Dipu</v>
      </c>
      <c r="G8" s="49" t="str">
        <f t="shared" si="5"/>
        <v>SF0093076</v>
      </c>
      <c r="H8" s="49" t="str">
        <f t="shared" si="6"/>
        <v>Loan Officer</v>
      </c>
      <c r="I8" s="120" t="s">
        <v>299</v>
      </c>
      <c r="J8" s="120" t="s">
        <v>301</v>
      </c>
      <c r="K8" s="120" t="s">
        <v>303</v>
      </c>
      <c r="L8" s="11">
        <v>357330276</v>
      </c>
      <c r="M8" s="65" t="s">
        <v>304</v>
      </c>
      <c r="N8" s="124">
        <v>60000</v>
      </c>
      <c r="O8" s="124">
        <v>3200</v>
      </c>
      <c r="P8" s="121" t="s">
        <v>139</v>
      </c>
      <c r="Q8" s="80">
        <v>45860</v>
      </c>
      <c r="R8" s="124">
        <v>2000</v>
      </c>
      <c r="S8" s="124">
        <v>0</v>
      </c>
      <c r="T8" s="124">
        <v>0</v>
      </c>
      <c r="U8" s="125">
        <f t="shared" si="1"/>
        <v>2000</v>
      </c>
      <c r="V8" s="117" t="s">
        <v>203</v>
      </c>
      <c r="W8" s="122" t="s">
        <v>418</v>
      </c>
    </row>
    <row r="9" spans="1:23" ht="25" customHeight="1" x14ac:dyDescent="0.3">
      <c r="A9" s="64">
        <v>5</v>
      </c>
      <c r="B9" s="60" t="str">
        <f t="shared" si="2"/>
        <v>UP3259</v>
      </c>
      <c r="C9" s="119" t="str">
        <f t="shared" si="3"/>
        <v>Naurangia</v>
      </c>
      <c r="D9" s="41" t="s">
        <v>396</v>
      </c>
      <c r="E9" s="65">
        <v>45890</v>
      </c>
      <c r="F9" s="38" t="str">
        <f t="shared" si="4"/>
        <v>Dipu</v>
      </c>
      <c r="G9" s="49" t="str">
        <f t="shared" si="5"/>
        <v>SF0093076</v>
      </c>
      <c r="H9" s="49" t="str">
        <f t="shared" si="6"/>
        <v>Loan Officer</v>
      </c>
      <c r="I9" s="120" t="s">
        <v>299</v>
      </c>
      <c r="J9" s="120" t="s">
        <v>301</v>
      </c>
      <c r="K9" s="120" t="s">
        <v>303</v>
      </c>
      <c r="L9" s="11">
        <v>357330276</v>
      </c>
      <c r="M9" s="65" t="s">
        <v>304</v>
      </c>
      <c r="N9" s="124">
        <v>60000</v>
      </c>
      <c r="O9" s="124">
        <v>3200</v>
      </c>
      <c r="P9" s="121" t="s">
        <v>139</v>
      </c>
      <c r="Q9" s="80">
        <v>45860</v>
      </c>
      <c r="R9" s="124">
        <v>1200</v>
      </c>
      <c r="S9" s="124">
        <v>0</v>
      </c>
      <c r="T9" s="124">
        <v>0</v>
      </c>
      <c r="U9" s="125">
        <f t="shared" si="1"/>
        <v>1200</v>
      </c>
      <c r="V9" s="117" t="s">
        <v>203</v>
      </c>
      <c r="W9" s="122" t="s">
        <v>419</v>
      </c>
    </row>
    <row r="10" spans="1:23" ht="25" customHeight="1" x14ac:dyDescent="0.3">
      <c r="A10" s="64">
        <v>6</v>
      </c>
      <c r="B10" s="60" t="str">
        <f t="shared" si="2"/>
        <v>UP3259</v>
      </c>
      <c r="C10" s="119" t="str">
        <f t="shared" si="3"/>
        <v>Naurangia</v>
      </c>
      <c r="D10" s="41" t="s">
        <v>396</v>
      </c>
      <c r="E10" s="65">
        <v>45891</v>
      </c>
      <c r="F10" s="38" t="str">
        <f t="shared" si="4"/>
        <v>Dipu</v>
      </c>
      <c r="G10" s="49" t="str">
        <f t="shared" si="5"/>
        <v>SF0093076</v>
      </c>
      <c r="H10" s="49" t="str">
        <f t="shared" si="6"/>
        <v>Loan Officer</v>
      </c>
      <c r="I10" s="120" t="s">
        <v>375</v>
      </c>
      <c r="J10" s="120" t="s">
        <v>377</v>
      </c>
      <c r="K10" s="120" t="s">
        <v>378</v>
      </c>
      <c r="L10" s="11">
        <v>353866438</v>
      </c>
      <c r="M10" s="65" t="s">
        <v>379</v>
      </c>
      <c r="N10" s="124">
        <v>42000</v>
      </c>
      <c r="O10" s="124">
        <v>2240</v>
      </c>
      <c r="P10" s="121" t="s">
        <v>139</v>
      </c>
      <c r="Q10" s="80">
        <v>45811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414</v>
      </c>
    </row>
    <row r="11" spans="1:23" ht="25" customHeight="1" x14ac:dyDescent="0.3">
      <c r="A11" s="64">
        <v>7</v>
      </c>
      <c r="B11" s="60" t="str">
        <f t="shared" si="2"/>
        <v>UP3259</v>
      </c>
      <c r="C11" s="119" t="str">
        <f t="shared" si="3"/>
        <v>Naurangia</v>
      </c>
      <c r="D11" s="41" t="s">
        <v>396</v>
      </c>
      <c r="E11" s="65">
        <v>45891</v>
      </c>
      <c r="F11" s="38" t="str">
        <f t="shared" si="4"/>
        <v>Dipu</v>
      </c>
      <c r="G11" s="49" t="str">
        <f t="shared" si="5"/>
        <v>SF0093076</v>
      </c>
      <c r="H11" s="49" t="str">
        <f t="shared" si="6"/>
        <v>Loan Officer</v>
      </c>
      <c r="I11" s="120" t="s">
        <v>375</v>
      </c>
      <c r="J11" s="120" t="s">
        <v>392</v>
      </c>
      <c r="K11" s="120" t="s">
        <v>393</v>
      </c>
      <c r="L11" s="11">
        <v>353917071</v>
      </c>
      <c r="M11" s="65" t="s">
        <v>394</v>
      </c>
      <c r="N11" s="124">
        <v>42000</v>
      </c>
      <c r="O11" s="124">
        <v>2240</v>
      </c>
      <c r="P11" s="121" t="s">
        <v>139</v>
      </c>
      <c r="Q11" s="80">
        <v>45819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203</v>
      </c>
      <c r="W11" s="122" t="s">
        <v>420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ref="D13:D70" si="7">IF(J13&lt;&gt;"", $D$5, "")</f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7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7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7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7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7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7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7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7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7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7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7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7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7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7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7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7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7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7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7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7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1.81640625" style="99" customWidth="1"/>
    <col min="16" max="16" width="8.81640625" style="99" customWidth="1"/>
    <col min="17" max="17" width="33" style="99" customWidth="1"/>
    <col min="18" max="18" width="11.1796875" style="99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9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422</v>
      </c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423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424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2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188575</v>
      </c>
      <c r="J5" s="38" t="s">
        <v>252</v>
      </c>
      <c r="K5" s="84">
        <v>188575</v>
      </c>
      <c r="L5" s="84" t="s">
        <v>253</v>
      </c>
      <c r="M5" s="38" t="s">
        <v>254</v>
      </c>
      <c r="N5" s="84">
        <v>365778</v>
      </c>
      <c r="O5" s="84" t="s">
        <v>255</v>
      </c>
      <c r="P5" s="84">
        <v>860930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357742278</v>
      </c>
      <c r="Z5" s="38" t="s">
        <v>262</v>
      </c>
      <c r="AA5" s="108" t="s">
        <v>263</v>
      </c>
      <c r="AB5" s="84">
        <v>65000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3470</v>
      </c>
      <c r="AK5" s="84">
        <v>3470</v>
      </c>
      <c r="AL5" s="108" t="s">
        <v>270</v>
      </c>
      <c r="AM5" s="84">
        <v>20305.560000000001</v>
      </c>
      <c r="AN5" s="112">
        <v>10924.44</v>
      </c>
      <c r="AO5" s="112">
        <v>31230</v>
      </c>
      <c r="AP5" s="112">
        <v>44694.44</v>
      </c>
      <c r="AQ5" s="112">
        <v>7912.56</v>
      </c>
      <c r="AR5" s="112">
        <v>52607</v>
      </c>
      <c r="AS5" s="112">
        <v>7754.24</v>
      </c>
      <c r="AT5" s="112">
        <v>2655.76</v>
      </c>
      <c r="AU5" s="112">
        <v>10410</v>
      </c>
      <c r="AV5" s="84">
        <v>12</v>
      </c>
      <c r="AW5" s="84">
        <v>74</v>
      </c>
      <c r="AX5" s="84" t="s">
        <v>271</v>
      </c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258</v>
      </c>
      <c r="BG5" s="84"/>
      <c r="BH5" s="114" t="s">
        <v>373</v>
      </c>
      <c r="BI5" s="38" t="s">
        <v>110</v>
      </c>
      <c r="BJ5" s="85">
        <v>45890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188575</v>
      </c>
      <c r="J6" s="38" t="s">
        <v>252</v>
      </c>
      <c r="K6" s="84">
        <v>188575</v>
      </c>
      <c r="L6" s="84" t="s">
        <v>253</v>
      </c>
      <c r="M6" s="38" t="s">
        <v>254</v>
      </c>
      <c r="N6" s="84">
        <v>365778</v>
      </c>
      <c r="O6" s="84" t="s">
        <v>255</v>
      </c>
      <c r="P6" s="84">
        <v>860930</v>
      </c>
      <c r="Q6" s="38" t="s">
        <v>256</v>
      </c>
      <c r="R6" s="38" t="s">
        <v>257</v>
      </c>
      <c r="S6" s="84" t="s">
        <v>273</v>
      </c>
      <c r="T6" s="84" t="s">
        <v>273</v>
      </c>
      <c r="U6" s="84" t="s">
        <v>259</v>
      </c>
      <c r="V6" s="84" t="s">
        <v>260</v>
      </c>
      <c r="W6" s="84">
        <v>0</v>
      </c>
      <c r="X6" s="38" t="s">
        <v>274</v>
      </c>
      <c r="Y6" s="84">
        <v>358647025</v>
      </c>
      <c r="Z6" s="38" t="s">
        <v>275</v>
      </c>
      <c r="AA6" s="108" t="s">
        <v>276</v>
      </c>
      <c r="AB6" s="84">
        <v>65000</v>
      </c>
      <c r="AC6" s="108" t="s">
        <v>264</v>
      </c>
      <c r="AD6" s="84">
        <v>24</v>
      </c>
      <c r="AE6" s="84" t="s">
        <v>265</v>
      </c>
      <c r="AF6" s="84" t="s">
        <v>266</v>
      </c>
      <c r="AG6" s="108" t="s">
        <v>277</v>
      </c>
      <c r="AH6" s="84" t="s">
        <v>268</v>
      </c>
      <c r="AI6" s="108" t="s">
        <v>278</v>
      </c>
      <c r="AJ6" s="84">
        <v>3460</v>
      </c>
      <c r="AK6" s="84">
        <v>3460</v>
      </c>
      <c r="AL6" s="108" t="s">
        <v>279</v>
      </c>
      <c r="AM6" s="84">
        <v>17885.05</v>
      </c>
      <c r="AN6" s="112">
        <v>9794.9500000000007</v>
      </c>
      <c r="AO6" s="112">
        <v>27680</v>
      </c>
      <c r="AP6" s="112">
        <v>47114.95</v>
      </c>
      <c r="AQ6" s="112">
        <v>8767.0499999999993</v>
      </c>
      <c r="AR6" s="112">
        <v>55882</v>
      </c>
      <c r="AS6" s="112">
        <v>5023.7700000000004</v>
      </c>
      <c r="AT6" s="112">
        <v>1896.23</v>
      </c>
      <c r="AU6" s="112">
        <v>6920</v>
      </c>
      <c r="AV6" s="84">
        <v>10</v>
      </c>
      <c r="AW6" s="84">
        <v>44</v>
      </c>
      <c r="AX6" s="84" t="s">
        <v>280</v>
      </c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273</v>
      </c>
      <c r="BG6" s="84"/>
      <c r="BH6" s="114" t="s">
        <v>373</v>
      </c>
      <c r="BI6" s="38" t="s">
        <v>110</v>
      </c>
      <c r="BJ6" s="85">
        <v>45890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/>
      <c r="BQ6" s="117"/>
      <c r="BR6" s="129" t="s">
        <v>408</v>
      </c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188976</v>
      </c>
      <c r="J7" s="38" t="s">
        <v>281</v>
      </c>
      <c r="K7" s="84">
        <v>188976</v>
      </c>
      <c r="L7" s="84" t="s">
        <v>253</v>
      </c>
      <c r="M7" s="38" t="s">
        <v>254</v>
      </c>
      <c r="N7" s="84">
        <v>359089</v>
      </c>
      <c r="O7" s="84" t="s">
        <v>282</v>
      </c>
      <c r="P7" s="84">
        <v>643176</v>
      </c>
      <c r="Q7" s="38" t="s">
        <v>283</v>
      </c>
      <c r="R7" s="38" t="s">
        <v>257</v>
      </c>
      <c r="S7" s="84" t="s">
        <v>284</v>
      </c>
      <c r="T7" s="84" t="s">
        <v>284</v>
      </c>
      <c r="U7" s="84" t="s">
        <v>285</v>
      </c>
      <c r="V7" s="84" t="s">
        <v>260</v>
      </c>
      <c r="W7" s="84">
        <v>0</v>
      </c>
      <c r="X7" s="38" t="s">
        <v>286</v>
      </c>
      <c r="Y7" s="84">
        <v>355763542</v>
      </c>
      <c r="Z7" s="38" t="s">
        <v>287</v>
      </c>
      <c r="AA7" s="108" t="s">
        <v>288</v>
      </c>
      <c r="AB7" s="84">
        <v>65000</v>
      </c>
      <c r="AC7" s="108" t="s">
        <v>289</v>
      </c>
      <c r="AD7" s="84">
        <v>24</v>
      </c>
      <c r="AE7" s="84" t="s">
        <v>290</v>
      </c>
      <c r="AF7" s="84" t="s">
        <v>266</v>
      </c>
      <c r="AG7" s="108" t="s">
        <v>291</v>
      </c>
      <c r="AH7" s="84" t="s">
        <v>268</v>
      </c>
      <c r="AI7" s="108" t="s">
        <v>292</v>
      </c>
      <c r="AJ7" s="84">
        <v>3470</v>
      </c>
      <c r="AK7" s="84">
        <v>3470</v>
      </c>
      <c r="AL7" s="108" t="s">
        <v>293</v>
      </c>
      <c r="AM7" s="84">
        <v>36818.93</v>
      </c>
      <c r="AN7" s="112">
        <v>15231.07</v>
      </c>
      <c r="AO7" s="112">
        <v>52050</v>
      </c>
      <c r="AP7" s="112">
        <v>28181.07</v>
      </c>
      <c r="AQ7" s="112">
        <v>3023.93</v>
      </c>
      <c r="AR7" s="112">
        <v>31205</v>
      </c>
      <c r="AS7" s="112">
        <v>5823.96</v>
      </c>
      <c r="AT7" s="112">
        <v>1116.04</v>
      </c>
      <c r="AU7" s="112">
        <v>6940</v>
      </c>
      <c r="AV7" s="84">
        <v>17</v>
      </c>
      <c r="AW7" s="84">
        <v>43</v>
      </c>
      <c r="AX7" s="84" t="s">
        <v>280</v>
      </c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284</v>
      </c>
      <c r="BG7" s="84"/>
      <c r="BH7" s="114" t="s">
        <v>373</v>
      </c>
      <c r="BI7" s="38" t="s">
        <v>110</v>
      </c>
      <c r="BJ7" s="85">
        <v>45890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188976</v>
      </c>
      <c r="J8" s="38" t="s">
        <v>281</v>
      </c>
      <c r="K8" s="84">
        <v>188976</v>
      </c>
      <c r="L8" s="84" t="s">
        <v>253</v>
      </c>
      <c r="M8" s="38" t="s">
        <v>254</v>
      </c>
      <c r="N8" s="84">
        <v>359089</v>
      </c>
      <c r="O8" s="84" t="s">
        <v>282</v>
      </c>
      <c r="P8" s="84">
        <v>643176</v>
      </c>
      <c r="Q8" s="38" t="s">
        <v>283</v>
      </c>
      <c r="R8" s="38" t="s">
        <v>257</v>
      </c>
      <c r="S8" s="84" t="s">
        <v>294</v>
      </c>
      <c r="T8" s="84" t="s">
        <v>294</v>
      </c>
      <c r="U8" s="84" t="s">
        <v>285</v>
      </c>
      <c r="V8" s="84" t="s">
        <v>295</v>
      </c>
      <c r="W8" s="84">
        <v>0</v>
      </c>
      <c r="X8" s="38" t="s">
        <v>286</v>
      </c>
      <c r="Y8" s="84">
        <v>355756580</v>
      </c>
      <c r="Z8" s="38" t="s">
        <v>296</v>
      </c>
      <c r="AA8" s="108" t="s">
        <v>288</v>
      </c>
      <c r="AB8" s="84">
        <v>65000</v>
      </c>
      <c r="AC8" s="108" t="s">
        <v>289</v>
      </c>
      <c r="AD8" s="84">
        <v>24</v>
      </c>
      <c r="AE8" s="84" t="s">
        <v>290</v>
      </c>
      <c r="AF8" s="84" t="s">
        <v>266</v>
      </c>
      <c r="AG8" s="108" t="s">
        <v>291</v>
      </c>
      <c r="AH8" s="84" t="s">
        <v>268</v>
      </c>
      <c r="AI8" s="108" t="s">
        <v>292</v>
      </c>
      <c r="AJ8" s="84">
        <v>3470</v>
      </c>
      <c r="AK8" s="84">
        <v>3470</v>
      </c>
      <c r="AL8" s="108" t="s">
        <v>297</v>
      </c>
      <c r="AM8" s="84">
        <v>36818.93</v>
      </c>
      <c r="AN8" s="112">
        <v>15231.07</v>
      </c>
      <c r="AO8" s="112">
        <v>52050</v>
      </c>
      <c r="AP8" s="112">
        <v>28181.07</v>
      </c>
      <c r="AQ8" s="112">
        <v>3023.93</v>
      </c>
      <c r="AR8" s="112">
        <v>31205</v>
      </c>
      <c r="AS8" s="112">
        <v>5823.96</v>
      </c>
      <c r="AT8" s="112">
        <v>1116.04</v>
      </c>
      <c r="AU8" s="112">
        <v>6940</v>
      </c>
      <c r="AV8" s="84">
        <v>17</v>
      </c>
      <c r="AW8" s="84">
        <v>43</v>
      </c>
      <c r="AX8" s="84" t="s">
        <v>280</v>
      </c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294</v>
      </c>
      <c r="BG8" s="84"/>
      <c r="BH8" s="114" t="s">
        <v>373</v>
      </c>
      <c r="BI8" s="38" t="s">
        <v>110</v>
      </c>
      <c r="BJ8" s="85">
        <v>45890</v>
      </c>
      <c r="BK8" s="84"/>
      <c r="BL8" s="38" t="s">
        <v>115</v>
      </c>
      <c r="BM8" s="115" t="s">
        <v>120</v>
      </c>
      <c r="BN8" s="116" t="s">
        <v>200</v>
      </c>
      <c r="BO8" s="84" t="s">
        <v>242</v>
      </c>
      <c r="BP8" s="84">
        <v>33770</v>
      </c>
      <c r="BQ8" s="117" t="s">
        <v>209</v>
      </c>
      <c r="BR8" s="129" t="s">
        <v>427</v>
      </c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186219</v>
      </c>
      <c r="J9" s="38" t="s">
        <v>298</v>
      </c>
      <c r="K9" s="84">
        <v>186219</v>
      </c>
      <c r="L9" s="84" t="s">
        <v>253</v>
      </c>
      <c r="M9" s="38" t="s">
        <v>254</v>
      </c>
      <c r="N9" s="84">
        <v>327036</v>
      </c>
      <c r="O9" s="84" t="s">
        <v>299</v>
      </c>
      <c r="P9" s="84">
        <v>735088</v>
      </c>
      <c r="Q9" s="38" t="s">
        <v>300</v>
      </c>
      <c r="R9" s="38" t="s">
        <v>257</v>
      </c>
      <c r="S9" s="84" t="s">
        <v>301</v>
      </c>
      <c r="T9" s="84" t="s">
        <v>301</v>
      </c>
      <c r="U9" s="84" t="s">
        <v>259</v>
      </c>
      <c r="V9" s="84" t="s">
        <v>260</v>
      </c>
      <c r="W9" s="84">
        <v>0</v>
      </c>
      <c r="X9" s="38" t="s">
        <v>302</v>
      </c>
      <c r="Y9" s="84">
        <v>357330276</v>
      </c>
      <c r="Z9" s="38" t="s">
        <v>303</v>
      </c>
      <c r="AA9" s="108" t="s">
        <v>304</v>
      </c>
      <c r="AB9" s="84">
        <v>60000</v>
      </c>
      <c r="AC9" s="108" t="s">
        <v>305</v>
      </c>
      <c r="AD9" s="84">
        <v>24</v>
      </c>
      <c r="AE9" s="84" t="s">
        <v>265</v>
      </c>
      <c r="AF9" s="84" t="s">
        <v>266</v>
      </c>
      <c r="AG9" s="108" t="s">
        <v>306</v>
      </c>
      <c r="AH9" s="84" t="s">
        <v>268</v>
      </c>
      <c r="AI9" s="108" t="s">
        <v>307</v>
      </c>
      <c r="AJ9" s="84">
        <v>3200</v>
      </c>
      <c r="AK9" s="84">
        <v>3200</v>
      </c>
      <c r="AL9" s="108" t="s">
        <v>308</v>
      </c>
      <c r="AM9" s="84">
        <v>10577.06</v>
      </c>
      <c r="AN9" s="112">
        <v>5422.94</v>
      </c>
      <c r="AO9" s="112">
        <v>16000</v>
      </c>
      <c r="AP9" s="112">
        <v>49422.94</v>
      </c>
      <c r="AQ9" s="112">
        <v>10807.06</v>
      </c>
      <c r="AR9" s="112">
        <v>60230</v>
      </c>
      <c r="AS9" s="112">
        <v>21272.2</v>
      </c>
      <c r="AT9" s="112">
        <v>7527.8</v>
      </c>
      <c r="AU9" s="112">
        <v>28800</v>
      </c>
      <c r="AV9" s="84">
        <v>14</v>
      </c>
      <c r="AW9" s="84">
        <v>260</v>
      </c>
      <c r="AX9" s="84" t="s">
        <v>309</v>
      </c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301</v>
      </c>
      <c r="BG9" s="84"/>
      <c r="BH9" s="114" t="s">
        <v>373</v>
      </c>
      <c r="BI9" s="38" t="s">
        <v>110</v>
      </c>
      <c r="BJ9" s="85">
        <v>45890</v>
      </c>
      <c r="BK9" s="84"/>
      <c r="BL9" s="38" t="s">
        <v>114</v>
      </c>
      <c r="BM9" s="115" t="s">
        <v>119</v>
      </c>
      <c r="BN9" s="116" t="s">
        <v>200</v>
      </c>
      <c r="BO9" s="84" t="s">
        <v>242</v>
      </c>
      <c r="BP9" s="84">
        <v>9600</v>
      </c>
      <c r="BQ9" s="117" t="s">
        <v>203</v>
      </c>
      <c r="BR9" s="129" t="s">
        <v>428</v>
      </c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181625</v>
      </c>
      <c r="J10" s="38" t="s">
        <v>310</v>
      </c>
      <c r="K10" s="84">
        <v>181625</v>
      </c>
      <c r="L10" s="84" t="s">
        <v>253</v>
      </c>
      <c r="M10" s="38" t="s">
        <v>254</v>
      </c>
      <c r="N10" s="84">
        <v>310290</v>
      </c>
      <c r="O10" s="84" t="s">
        <v>311</v>
      </c>
      <c r="P10" s="84">
        <v>426066</v>
      </c>
      <c r="Q10" s="38" t="s">
        <v>312</v>
      </c>
      <c r="R10" s="38" t="s">
        <v>257</v>
      </c>
      <c r="S10" s="84" t="s">
        <v>313</v>
      </c>
      <c r="T10" s="84" t="s">
        <v>313</v>
      </c>
      <c r="U10" s="84" t="s">
        <v>285</v>
      </c>
      <c r="V10" s="84" t="s">
        <v>295</v>
      </c>
      <c r="W10" s="84">
        <v>541</v>
      </c>
      <c r="X10" s="38" t="s">
        <v>314</v>
      </c>
      <c r="Y10" s="84">
        <v>351821795</v>
      </c>
      <c r="Z10" s="38" t="s">
        <v>315</v>
      </c>
      <c r="AA10" s="108" t="s">
        <v>316</v>
      </c>
      <c r="AB10" s="84">
        <v>52000</v>
      </c>
      <c r="AC10" s="108" t="s">
        <v>317</v>
      </c>
      <c r="AD10" s="84">
        <v>24</v>
      </c>
      <c r="AE10" s="84" t="s">
        <v>290</v>
      </c>
      <c r="AF10" s="84" t="s">
        <v>266</v>
      </c>
      <c r="AG10" s="108" t="s">
        <v>318</v>
      </c>
      <c r="AH10" s="84" t="s">
        <v>319</v>
      </c>
      <c r="AI10" s="108" t="s">
        <v>320</v>
      </c>
      <c r="AJ10" s="84">
        <v>2780</v>
      </c>
      <c r="AK10" s="84">
        <v>2780</v>
      </c>
      <c r="AL10" s="108" t="s">
        <v>321</v>
      </c>
      <c r="AM10" s="84">
        <v>45683.63</v>
      </c>
      <c r="AN10" s="112">
        <v>15476.37</v>
      </c>
      <c r="AO10" s="112">
        <v>61160</v>
      </c>
      <c r="AP10" s="112">
        <v>6316.37</v>
      </c>
      <c r="AQ10" s="112">
        <v>209.63</v>
      </c>
      <c r="AR10" s="112">
        <v>6526</v>
      </c>
      <c r="AS10" s="112">
        <v>6316.37</v>
      </c>
      <c r="AT10" s="112">
        <v>209.63</v>
      </c>
      <c r="AU10" s="112">
        <v>6526</v>
      </c>
      <c r="AV10" s="84">
        <v>25</v>
      </c>
      <c r="AW10" s="84">
        <v>75</v>
      </c>
      <c r="AX10" s="84" t="s">
        <v>271</v>
      </c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313</v>
      </c>
      <c r="BG10" s="84"/>
      <c r="BH10" s="114" t="s">
        <v>373</v>
      </c>
      <c r="BI10" s="38" t="s">
        <v>110</v>
      </c>
      <c r="BJ10" s="85">
        <v>45890</v>
      </c>
      <c r="BK10" s="84"/>
      <c r="BL10" s="38" t="s">
        <v>114</v>
      </c>
      <c r="BM10" s="115" t="s">
        <v>119</v>
      </c>
      <c r="BN10" s="116" t="s">
        <v>201</v>
      </c>
      <c r="BO10" s="84" t="s">
        <v>244</v>
      </c>
      <c r="BP10" s="84"/>
      <c r="BQ10" s="117"/>
      <c r="BR10" s="129" t="s">
        <v>425</v>
      </c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181625</v>
      </c>
      <c r="J11" s="38" t="s">
        <v>310</v>
      </c>
      <c r="K11" s="84">
        <v>181625</v>
      </c>
      <c r="L11" s="84" t="s">
        <v>253</v>
      </c>
      <c r="M11" s="38" t="s">
        <v>254</v>
      </c>
      <c r="N11" s="84">
        <v>310290</v>
      </c>
      <c r="O11" s="84" t="s">
        <v>311</v>
      </c>
      <c r="P11" s="84">
        <v>426066</v>
      </c>
      <c r="Q11" s="38" t="s">
        <v>312</v>
      </c>
      <c r="R11" s="38" t="s">
        <v>257</v>
      </c>
      <c r="S11" s="84" t="s">
        <v>322</v>
      </c>
      <c r="T11" s="84" t="s">
        <v>322</v>
      </c>
      <c r="U11" s="84" t="s">
        <v>285</v>
      </c>
      <c r="V11" s="84" t="s">
        <v>260</v>
      </c>
      <c r="W11" s="84">
        <v>541</v>
      </c>
      <c r="X11" s="38" t="s">
        <v>314</v>
      </c>
      <c r="Y11" s="84">
        <v>352120115</v>
      </c>
      <c r="Z11" s="38" t="s">
        <v>323</v>
      </c>
      <c r="AA11" s="108" t="s">
        <v>324</v>
      </c>
      <c r="AB11" s="84">
        <v>52000</v>
      </c>
      <c r="AC11" s="108" t="s">
        <v>317</v>
      </c>
      <c r="AD11" s="84">
        <v>24</v>
      </c>
      <c r="AE11" s="84" t="s">
        <v>290</v>
      </c>
      <c r="AF11" s="84" t="s">
        <v>325</v>
      </c>
      <c r="AG11" s="108" t="s">
        <v>326</v>
      </c>
      <c r="AH11" s="84" t="s">
        <v>319</v>
      </c>
      <c r="AI11" s="108" t="s">
        <v>327</v>
      </c>
      <c r="AJ11" s="84">
        <v>2780</v>
      </c>
      <c r="AK11" s="84">
        <v>2780</v>
      </c>
      <c r="AL11" s="108" t="s">
        <v>328</v>
      </c>
      <c r="AM11" s="84">
        <v>48025.63</v>
      </c>
      <c r="AN11" s="112">
        <v>15914.37</v>
      </c>
      <c r="AO11" s="112">
        <v>63940</v>
      </c>
      <c r="AP11" s="112">
        <v>3974.37</v>
      </c>
      <c r="AQ11" s="112">
        <v>84.63</v>
      </c>
      <c r="AR11" s="112">
        <v>4059</v>
      </c>
      <c r="AS11" s="112">
        <v>3974.37</v>
      </c>
      <c r="AT11" s="112">
        <v>84.63</v>
      </c>
      <c r="AU11" s="112">
        <v>4059</v>
      </c>
      <c r="AV11" s="84">
        <v>24</v>
      </c>
      <c r="AW11" s="84">
        <v>14</v>
      </c>
      <c r="AX11" s="84" t="s">
        <v>329</v>
      </c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322</v>
      </c>
      <c r="BG11" s="84"/>
      <c r="BH11" s="114" t="s">
        <v>373</v>
      </c>
      <c r="BI11" s="38" t="s">
        <v>110</v>
      </c>
      <c r="BJ11" s="85">
        <v>45890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181625</v>
      </c>
      <c r="J12" s="38" t="s">
        <v>310</v>
      </c>
      <c r="K12" s="84">
        <v>181625</v>
      </c>
      <c r="L12" s="84" t="s">
        <v>253</v>
      </c>
      <c r="M12" s="38" t="s">
        <v>254</v>
      </c>
      <c r="N12" s="84">
        <v>310290</v>
      </c>
      <c r="O12" s="84" t="s">
        <v>311</v>
      </c>
      <c r="P12" s="84">
        <v>426066</v>
      </c>
      <c r="Q12" s="38" t="s">
        <v>312</v>
      </c>
      <c r="R12" s="38" t="s">
        <v>257</v>
      </c>
      <c r="S12" s="84" t="s">
        <v>330</v>
      </c>
      <c r="T12" s="84" t="s">
        <v>330</v>
      </c>
      <c r="U12" s="84" t="s">
        <v>285</v>
      </c>
      <c r="V12" s="84" t="s">
        <v>260</v>
      </c>
      <c r="W12" s="84">
        <v>0</v>
      </c>
      <c r="X12" s="38" t="s">
        <v>331</v>
      </c>
      <c r="Y12" s="84">
        <v>357064873</v>
      </c>
      <c r="Z12" s="38" t="s">
        <v>332</v>
      </c>
      <c r="AA12" s="108" t="s">
        <v>333</v>
      </c>
      <c r="AB12" s="84">
        <v>65000</v>
      </c>
      <c r="AC12" s="108" t="s">
        <v>317</v>
      </c>
      <c r="AD12" s="84">
        <v>24</v>
      </c>
      <c r="AE12" s="84" t="s">
        <v>334</v>
      </c>
      <c r="AF12" s="84" t="s">
        <v>325</v>
      </c>
      <c r="AG12" s="108" t="s">
        <v>326</v>
      </c>
      <c r="AH12" s="84" t="s">
        <v>319</v>
      </c>
      <c r="AI12" s="108" t="s">
        <v>335</v>
      </c>
      <c r="AJ12" s="84">
        <v>3470</v>
      </c>
      <c r="AK12" s="84">
        <v>3470</v>
      </c>
      <c r="AL12" s="108" t="s">
        <v>336</v>
      </c>
      <c r="AM12" s="84">
        <v>33741.699999999997</v>
      </c>
      <c r="AN12" s="112">
        <v>14838.3</v>
      </c>
      <c r="AO12" s="112">
        <v>48580</v>
      </c>
      <c r="AP12" s="112">
        <v>31258.3</v>
      </c>
      <c r="AQ12" s="112">
        <v>3723.7</v>
      </c>
      <c r="AR12" s="112">
        <v>34982</v>
      </c>
      <c r="AS12" s="112">
        <v>0</v>
      </c>
      <c r="AT12" s="112">
        <v>0</v>
      </c>
      <c r="AU12" s="112">
        <v>0</v>
      </c>
      <c r="AV12" s="84">
        <v>14</v>
      </c>
      <c r="AW12" s="84">
        <v>0</v>
      </c>
      <c r="AX12" s="84" t="s">
        <v>337</v>
      </c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330</v>
      </c>
      <c r="BG12" s="84"/>
      <c r="BH12" s="114" t="s">
        <v>373</v>
      </c>
      <c r="BI12" s="38" t="s">
        <v>110</v>
      </c>
      <c r="BJ12" s="85">
        <v>45890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181625</v>
      </c>
      <c r="J13" s="38" t="s">
        <v>310</v>
      </c>
      <c r="K13" s="84">
        <v>181625</v>
      </c>
      <c r="L13" s="84" t="s">
        <v>253</v>
      </c>
      <c r="M13" s="38" t="s">
        <v>254</v>
      </c>
      <c r="N13" s="84">
        <v>310290</v>
      </c>
      <c r="O13" s="84" t="s">
        <v>311</v>
      </c>
      <c r="P13" s="84">
        <v>426066</v>
      </c>
      <c r="Q13" s="38" t="s">
        <v>312</v>
      </c>
      <c r="R13" s="38" t="s">
        <v>338</v>
      </c>
      <c r="S13" s="84" t="s">
        <v>339</v>
      </c>
      <c r="T13" s="84" t="s">
        <v>339</v>
      </c>
      <c r="U13" s="84" t="s">
        <v>285</v>
      </c>
      <c r="V13" s="84" t="s">
        <v>295</v>
      </c>
      <c r="W13" s="84">
        <v>0</v>
      </c>
      <c r="X13" s="38" t="s">
        <v>340</v>
      </c>
      <c r="Y13" s="84">
        <v>355386842</v>
      </c>
      <c r="Z13" s="38" t="s">
        <v>341</v>
      </c>
      <c r="AA13" s="108" t="s">
        <v>342</v>
      </c>
      <c r="AB13" s="84">
        <v>40000</v>
      </c>
      <c r="AC13" s="108" t="s">
        <v>317</v>
      </c>
      <c r="AD13" s="84">
        <v>18</v>
      </c>
      <c r="AE13" s="84" t="s">
        <v>343</v>
      </c>
      <c r="AF13" s="84" t="s">
        <v>325</v>
      </c>
      <c r="AG13" s="108" t="s">
        <v>326</v>
      </c>
      <c r="AH13" s="84" t="s">
        <v>319</v>
      </c>
      <c r="AI13" s="108" t="s">
        <v>344</v>
      </c>
      <c r="AJ13" s="84">
        <v>2690</v>
      </c>
      <c r="AK13" s="84">
        <v>2690</v>
      </c>
      <c r="AL13" s="108" t="s">
        <v>336</v>
      </c>
      <c r="AM13" s="84">
        <v>36770.19</v>
      </c>
      <c r="AN13" s="112">
        <v>8959.81</v>
      </c>
      <c r="AO13" s="112">
        <v>45730</v>
      </c>
      <c r="AP13" s="112">
        <v>3229.81</v>
      </c>
      <c r="AQ13" s="112">
        <v>69.19</v>
      </c>
      <c r="AR13" s="112">
        <v>3299</v>
      </c>
      <c r="AS13" s="112">
        <v>0</v>
      </c>
      <c r="AT13" s="112">
        <v>0</v>
      </c>
      <c r="AU13" s="112">
        <v>0</v>
      </c>
      <c r="AV13" s="84">
        <v>17</v>
      </c>
      <c r="AW13" s="84">
        <v>0</v>
      </c>
      <c r="AX13" s="84" t="s">
        <v>337</v>
      </c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339</v>
      </c>
      <c r="BG13" s="84"/>
      <c r="BH13" s="114" t="s">
        <v>373</v>
      </c>
      <c r="BI13" s="38" t="s">
        <v>110</v>
      </c>
      <c r="BJ13" s="85">
        <v>45890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181625</v>
      </c>
      <c r="J14" s="38" t="s">
        <v>310</v>
      </c>
      <c r="K14" s="84">
        <v>181625</v>
      </c>
      <c r="L14" s="84" t="s">
        <v>253</v>
      </c>
      <c r="M14" s="38" t="s">
        <v>254</v>
      </c>
      <c r="N14" s="84">
        <v>310290</v>
      </c>
      <c r="O14" s="84" t="s">
        <v>311</v>
      </c>
      <c r="P14" s="84">
        <v>426066</v>
      </c>
      <c r="Q14" s="38" t="s">
        <v>312</v>
      </c>
      <c r="R14" s="38" t="s">
        <v>257</v>
      </c>
      <c r="S14" s="84" t="s">
        <v>345</v>
      </c>
      <c r="T14" s="84" t="s">
        <v>345</v>
      </c>
      <c r="U14" s="84" t="s">
        <v>285</v>
      </c>
      <c r="V14" s="84" t="s">
        <v>260</v>
      </c>
      <c r="W14" s="84">
        <v>0</v>
      </c>
      <c r="X14" s="38" t="s">
        <v>302</v>
      </c>
      <c r="Y14" s="84">
        <v>355390134</v>
      </c>
      <c r="Z14" s="38" t="s">
        <v>346</v>
      </c>
      <c r="AA14" s="108" t="s">
        <v>342</v>
      </c>
      <c r="AB14" s="84">
        <v>65000</v>
      </c>
      <c r="AC14" s="108" t="s">
        <v>317</v>
      </c>
      <c r="AD14" s="84">
        <v>24</v>
      </c>
      <c r="AE14" s="84" t="s">
        <v>290</v>
      </c>
      <c r="AF14" s="84" t="s">
        <v>325</v>
      </c>
      <c r="AG14" s="108" t="s">
        <v>326</v>
      </c>
      <c r="AH14" s="84" t="s">
        <v>319</v>
      </c>
      <c r="AI14" s="108" t="s">
        <v>344</v>
      </c>
      <c r="AJ14" s="84">
        <v>3470</v>
      </c>
      <c r="AK14" s="84">
        <v>3470</v>
      </c>
      <c r="AL14" s="108" t="s">
        <v>336</v>
      </c>
      <c r="AM14" s="84">
        <v>41589.97</v>
      </c>
      <c r="AN14" s="112">
        <v>17400.03</v>
      </c>
      <c r="AO14" s="112">
        <v>58990</v>
      </c>
      <c r="AP14" s="112">
        <v>23410.03</v>
      </c>
      <c r="AQ14" s="112">
        <v>2070.9699999999998</v>
      </c>
      <c r="AR14" s="112">
        <v>25481</v>
      </c>
      <c r="AS14" s="112">
        <v>0</v>
      </c>
      <c r="AT14" s="112">
        <v>0</v>
      </c>
      <c r="AU14" s="112">
        <v>0</v>
      </c>
      <c r="AV14" s="84">
        <v>17</v>
      </c>
      <c r="AW14" s="84">
        <v>0</v>
      </c>
      <c r="AX14" s="84" t="s">
        <v>337</v>
      </c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345</v>
      </c>
      <c r="BG14" s="84"/>
      <c r="BH14" s="114" t="s">
        <v>373</v>
      </c>
      <c r="BI14" s="38" t="s">
        <v>110</v>
      </c>
      <c r="BJ14" s="85">
        <v>45890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188995</v>
      </c>
      <c r="J15" s="38" t="s">
        <v>347</v>
      </c>
      <c r="K15" s="84">
        <v>188995</v>
      </c>
      <c r="L15" s="84" t="s">
        <v>253</v>
      </c>
      <c r="M15" s="38" t="s">
        <v>254</v>
      </c>
      <c r="N15" s="84">
        <v>354155</v>
      </c>
      <c r="O15" s="84" t="s">
        <v>348</v>
      </c>
      <c r="P15" s="84">
        <v>783117</v>
      </c>
      <c r="Q15" s="38" t="s">
        <v>349</v>
      </c>
      <c r="R15" s="38" t="s">
        <v>257</v>
      </c>
      <c r="S15" s="84" t="s">
        <v>350</v>
      </c>
      <c r="T15" s="84" t="s">
        <v>350</v>
      </c>
      <c r="U15" s="84" t="s">
        <v>285</v>
      </c>
      <c r="V15" s="84" t="s">
        <v>295</v>
      </c>
      <c r="W15" s="84">
        <v>0</v>
      </c>
      <c r="X15" s="38" t="s">
        <v>286</v>
      </c>
      <c r="Y15" s="84">
        <v>356365236</v>
      </c>
      <c r="Z15" s="38" t="s">
        <v>351</v>
      </c>
      <c r="AA15" s="108" t="s">
        <v>352</v>
      </c>
      <c r="AB15" s="84">
        <v>42000</v>
      </c>
      <c r="AC15" s="108" t="s">
        <v>353</v>
      </c>
      <c r="AD15" s="84">
        <v>24</v>
      </c>
      <c r="AE15" s="84" t="s">
        <v>354</v>
      </c>
      <c r="AF15" s="84" t="s">
        <v>355</v>
      </c>
      <c r="AG15" s="108" t="s">
        <v>356</v>
      </c>
      <c r="AH15" s="84" t="s">
        <v>268</v>
      </c>
      <c r="AI15" s="108" t="s">
        <v>357</v>
      </c>
      <c r="AJ15" s="84">
        <v>2240</v>
      </c>
      <c r="AK15" s="84">
        <v>2240</v>
      </c>
      <c r="AL15" s="108" t="s">
        <v>358</v>
      </c>
      <c r="AM15" s="84">
        <v>25712.53</v>
      </c>
      <c r="AN15" s="112">
        <v>10127.469999999999</v>
      </c>
      <c r="AO15" s="112">
        <v>35840</v>
      </c>
      <c r="AP15" s="112">
        <v>16287.47</v>
      </c>
      <c r="AQ15" s="112">
        <v>1563.53</v>
      </c>
      <c r="AR15" s="112">
        <v>17851</v>
      </c>
      <c r="AS15" s="112">
        <v>0</v>
      </c>
      <c r="AT15" s="112">
        <v>0</v>
      </c>
      <c r="AU15" s="112">
        <v>0</v>
      </c>
      <c r="AV15" s="84">
        <v>16</v>
      </c>
      <c r="AW15" s="84">
        <v>0</v>
      </c>
      <c r="AX15" s="84" t="s">
        <v>337</v>
      </c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350</v>
      </c>
      <c r="BG15" s="84"/>
      <c r="BH15" s="114" t="s">
        <v>373</v>
      </c>
      <c r="BI15" s="38" t="s">
        <v>110</v>
      </c>
      <c r="BJ15" s="85">
        <v>45890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188995</v>
      </c>
      <c r="J16" s="38" t="s">
        <v>347</v>
      </c>
      <c r="K16" s="84">
        <v>188995</v>
      </c>
      <c r="L16" s="84" t="s">
        <v>253</v>
      </c>
      <c r="M16" s="38" t="s">
        <v>254</v>
      </c>
      <c r="N16" s="84">
        <v>354155</v>
      </c>
      <c r="O16" s="84" t="s">
        <v>348</v>
      </c>
      <c r="P16" s="84">
        <v>783117</v>
      </c>
      <c r="Q16" s="38" t="s">
        <v>349</v>
      </c>
      <c r="R16" s="38" t="s">
        <v>257</v>
      </c>
      <c r="S16" s="84" t="s">
        <v>359</v>
      </c>
      <c r="T16" s="84" t="s">
        <v>359</v>
      </c>
      <c r="U16" s="84" t="s">
        <v>285</v>
      </c>
      <c r="V16" s="84" t="s">
        <v>260</v>
      </c>
      <c r="W16" s="84">
        <v>0</v>
      </c>
      <c r="X16" s="38" t="s">
        <v>286</v>
      </c>
      <c r="Y16" s="84">
        <v>355204794</v>
      </c>
      <c r="Z16" s="38" t="s">
        <v>360</v>
      </c>
      <c r="AA16" s="108" t="s">
        <v>361</v>
      </c>
      <c r="AB16" s="84">
        <v>42000</v>
      </c>
      <c r="AC16" s="108" t="s">
        <v>353</v>
      </c>
      <c r="AD16" s="84">
        <v>24</v>
      </c>
      <c r="AE16" s="84" t="s">
        <v>354</v>
      </c>
      <c r="AF16" s="84" t="s">
        <v>362</v>
      </c>
      <c r="AG16" s="108" t="s">
        <v>363</v>
      </c>
      <c r="AH16" s="84" t="s">
        <v>268</v>
      </c>
      <c r="AI16" s="108" t="s">
        <v>288</v>
      </c>
      <c r="AJ16" s="84">
        <v>2240</v>
      </c>
      <c r="AK16" s="84">
        <v>2240</v>
      </c>
      <c r="AL16" s="108" t="s">
        <v>358</v>
      </c>
      <c r="AM16" s="84">
        <v>29590.18</v>
      </c>
      <c r="AN16" s="112">
        <v>10729.82</v>
      </c>
      <c r="AO16" s="112">
        <v>40320</v>
      </c>
      <c r="AP16" s="112">
        <v>12409.82</v>
      </c>
      <c r="AQ16" s="112">
        <v>921.18</v>
      </c>
      <c r="AR16" s="112">
        <v>13331</v>
      </c>
      <c r="AS16" s="112">
        <v>0</v>
      </c>
      <c r="AT16" s="112">
        <v>0</v>
      </c>
      <c r="AU16" s="112">
        <v>0</v>
      </c>
      <c r="AV16" s="84">
        <v>18</v>
      </c>
      <c r="AW16" s="84">
        <v>0</v>
      </c>
      <c r="AX16" s="84" t="s">
        <v>337</v>
      </c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359</v>
      </c>
      <c r="BG16" s="84"/>
      <c r="BH16" s="114" t="s">
        <v>373</v>
      </c>
      <c r="BI16" s="38" t="s">
        <v>110</v>
      </c>
      <c r="BJ16" s="85">
        <v>45890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188995</v>
      </c>
      <c r="J17" s="38" t="s">
        <v>347</v>
      </c>
      <c r="K17" s="84">
        <v>188995</v>
      </c>
      <c r="L17" s="84" t="s">
        <v>253</v>
      </c>
      <c r="M17" s="38" t="s">
        <v>254</v>
      </c>
      <c r="N17" s="84">
        <v>354155</v>
      </c>
      <c r="O17" s="84" t="s">
        <v>348</v>
      </c>
      <c r="P17" s="84">
        <v>783117</v>
      </c>
      <c r="Q17" s="38" t="s">
        <v>349</v>
      </c>
      <c r="R17" s="38" t="s">
        <v>257</v>
      </c>
      <c r="S17" s="84" t="s">
        <v>364</v>
      </c>
      <c r="T17" s="84" t="s">
        <v>364</v>
      </c>
      <c r="U17" s="84" t="s">
        <v>285</v>
      </c>
      <c r="V17" s="84" t="s">
        <v>260</v>
      </c>
      <c r="W17" s="84">
        <v>0</v>
      </c>
      <c r="X17" s="38" t="s">
        <v>365</v>
      </c>
      <c r="Y17" s="84">
        <v>355196536</v>
      </c>
      <c r="Z17" s="38" t="s">
        <v>366</v>
      </c>
      <c r="AA17" s="108" t="s">
        <v>361</v>
      </c>
      <c r="AB17" s="84">
        <v>65000</v>
      </c>
      <c r="AC17" s="108" t="s">
        <v>353</v>
      </c>
      <c r="AD17" s="84">
        <v>24</v>
      </c>
      <c r="AE17" s="84" t="s">
        <v>290</v>
      </c>
      <c r="AF17" s="84" t="s">
        <v>266</v>
      </c>
      <c r="AG17" s="108" t="s">
        <v>367</v>
      </c>
      <c r="AH17" s="84" t="s">
        <v>268</v>
      </c>
      <c r="AI17" s="108" t="s">
        <v>288</v>
      </c>
      <c r="AJ17" s="84">
        <v>3470</v>
      </c>
      <c r="AK17" s="84">
        <v>3470</v>
      </c>
      <c r="AL17" s="108" t="s">
        <v>358</v>
      </c>
      <c r="AM17" s="84">
        <v>45866.22</v>
      </c>
      <c r="AN17" s="112">
        <v>16593.78</v>
      </c>
      <c r="AO17" s="112">
        <v>62460</v>
      </c>
      <c r="AP17" s="112">
        <v>19133.78</v>
      </c>
      <c r="AQ17" s="112">
        <v>1415.22</v>
      </c>
      <c r="AR17" s="112">
        <v>20549</v>
      </c>
      <c r="AS17" s="112">
        <v>0</v>
      </c>
      <c r="AT17" s="112">
        <v>0</v>
      </c>
      <c r="AU17" s="112">
        <v>0</v>
      </c>
      <c r="AV17" s="84">
        <v>18</v>
      </c>
      <c r="AW17" s="84">
        <v>0</v>
      </c>
      <c r="AX17" s="84" t="s">
        <v>337</v>
      </c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364</v>
      </c>
      <c r="BG17" s="84"/>
      <c r="BH17" s="114" t="s">
        <v>373</v>
      </c>
      <c r="BI17" s="38" t="s">
        <v>110</v>
      </c>
      <c r="BJ17" s="85">
        <v>45890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188995</v>
      </c>
      <c r="J18" s="38" t="s">
        <v>347</v>
      </c>
      <c r="K18" s="84">
        <v>188995</v>
      </c>
      <c r="L18" s="84" t="s">
        <v>253</v>
      </c>
      <c r="M18" s="38" t="s">
        <v>254</v>
      </c>
      <c r="N18" s="84">
        <v>354155</v>
      </c>
      <c r="O18" s="84" t="s">
        <v>348</v>
      </c>
      <c r="P18" s="84">
        <v>783117</v>
      </c>
      <c r="Q18" s="38" t="s">
        <v>349</v>
      </c>
      <c r="R18" s="38" t="s">
        <v>257</v>
      </c>
      <c r="S18" s="84" t="s">
        <v>368</v>
      </c>
      <c r="T18" s="84" t="s">
        <v>368</v>
      </c>
      <c r="U18" s="84" t="s">
        <v>285</v>
      </c>
      <c r="V18" s="84" t="s">
        <v>295</v>
      </c>
      <c r="W18" s="84">
        <v>0</v>
      </c>
      <c r="X18" s="38" t="s">
        <v>331</v>
      </c>
      <c r="Y18" s="84">
        <v>356365660</v>
      </c>
      <c r="Z18" s="38" t="s">
        <v>369</v>
      </c>
      <c r="AA18" s="108" t="s">
        <v>352</v>
      </c>
      <c r="AB18" s="84">
        <v>42000</v>
      </c>
      <c r="AC18" s="108" t="s">
        <v>353</v>
      </c>
      <c r="AD18" s="84">
        <v>24</v>
      </c>
      <c r="AE18" s="84" t="s">
        <v>354</v>
      </c>
      <c r="AF18" s="84" t="s">
        <v>355</v>
      </c>
      <c r="AG18" s="108" t="s">
        <v>356</v>
      </c>
      <c r="AH18" s="84" t="s">
        <v>268</v>
      </c>
      <c r="AI18" s="108" t="s">
        <v>357</v>
      </c>
      <c r="AJ18" s="84">
        <v>2240</v>
      </c>
      <c r="AK18" s="84">
        <v>2240</v>
      </c>
      <c r="AL18" s="108" t="s">
        <v>358</v>
      </c>
      <c r="AM18" s="84">
        <v>23857.74</v>
      </c>
      <c r="AN18" s="112">
        <v>9742.26</v>
      </c>
      <c r="AO18" s="112">
        <v>33600</v>
      </c>
      <c r="AP18" s="112">
        <v>18142.259999999998</v>
      </c>
      <c r="AQ18" s="112">
        <v>1948.74</v>
      </c>
      <c r="AR18" s="112">
        <v>20091</v>
      </c>
      <c r="AS18" s="112">
        <v>1854.79</v>
      </c>
      <c r="AT18" s="112">
        <v>385.21</v>
      </c>
      <c r="AU18" s="112">
        <v>2240</v>
      </c>
      <c r="AV18" s="84">
        <v>16</v>
      </c>
      <c r="AW18" s="84">
        <v>11</v>
      </c>
      <c r="AX18" s="84" t="s">
        <v>329</v>
      </c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368</v>
      </c>
      <c r="BG18" s="84"/>
      <c r="BH18" s="114" t="s">
        <v>373</v>
      </c>
      <c r="BI18" s="38" t="s">
        <v>110</v>
      </c>
      <c r="BJ18" s="85">
        <v>45890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29" t="s">
        <v>409</v>
      </c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188995</v>
      </c>
      <c r="J19" s="38" t="s">
        <v>347</v>
      </c>
      <c r="K19" s="84">
        <v>188995</v>
      </c>
      <c r="L19" s="84" t="s">
        <v>253</v>
      </c>
      <c r="M19" s="38" t="s">
        <v>254</v>
      </c>
      <c r="N19" s="84">
        <v>354155</v>
      </c>
      <c r="O19" s="84" t="s">
        <v>348</v>
      </c>
      <c r="P19" s="84">
        <v>783117</v>
      </c>
      <c r="Q19" s="38" t="s">
        <v>349</v>
      </c>
      <c r="R19" s="38" t="s">
        <v>257</v>
      </c>
      <c r="S19" s="84" t="s">
        <v>370</v>
      </c>
      <c r="T19" s="84" t="s">
        <v>370</v>
      </c>
      <c r="U19" s="84" t="s">
        <v>285</v>
      </c>
      <c r="V19" s="84" t="s">
        <v>260</v>
      </c>
      <c r="W19" s="84">
        <v>0</v>
      </c>
      <c r="X19" s="38" t="s">
        <v>371</v>
      </c>
      <c r="Y19" s="84">
        <v>355205311</v>
      </c>
      <c r="Z19" s="38" t="s">
        <v>372</v>
      </c>
      <c r="AA19" s="108" t="s">
        <v>361</v>
      </c>
      <c r="AB19" s="84">
        <v>42000</v>
      </c>
      <c r="AC19" s="108" t="s">
        <v>353</v>
      </c>
      <c r="AD19" s="84">
        <v>24</v>
      </c>
      <c r="AE19" s="84" t="s">
        <v>354</v>
      </c>
      <c r="AF19" s="84" t="s">
        <v>362</v>
      </c>
      <c r="AG19" s="108" t="s">
        <v>363</v>
      </c>
      <c r="AH19" s="84" t="s">
        <v>268</v>
      </c>
      <c r="AI19" s="108" t="s">
        <v>288</v>
      </c>
      <c r="AJ19" s="84">
        <v>2240</v>
      </c>
      <c r="AK19" s="84">
        <v>2240</v>
      </c>
      <c r="AL19" s="108" t="s">
        <v>358</v>
      </c>
      <c r="AM19" s="84">
        <v>29590.18</v>
      </c>
      <c r="AN19" s="112">
        <v>10729.82</v>
      </c>
      <c r="AO19" s="112">
        <v>40320</v>
      </c>
      <c r="AP19" s="112">
        <v>12409.82</v>
      </c>
      <c r="AQ19" s="112">
        <v>921.18</v>
      </c>
      <c r="AR19" s="112">
        <v>13331</v>
      </c>
      <c r="AS19" s="112">
        <v>0</v>
      </c>
      <c r="AT19" s="112">
        <v>0</v>
      </c>
      <c r="AU19" s="112">
        <v>0</v>
      </c>
      <c r="AV19" s="84">
        <v>18</v>
      </c>
      <c r="AW19" s="84">
        <v>0</v>
      </c>
      <c r="AX19" s="84" t="s">
        <v>337</v>
      </c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370</v>
      </c>
      <c r="BG19" s="84"/>
      <c r="BH19" s="114" t="s">
        <v>373</v>
      </c>
      <c r="BI19" s="38" t="s">
        <v>110</v>
      </c>
      <c r="BJ19" s="85">
        <v>45890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181621</v>
      </c>
      <c r="J20" s="38" t="s">
        <v>374</v>
      </c>
      <c r="K20" s="84">
        <v>181621</v>
      </c>
      <c r="L20" s="84" t="s">
        <v>253</v>
      </c>
      <c r="M20" s="38" t="s">
        <v>254</v>
      </c>
      <c r="N20" s="84">
        <v>376780</v>
      </c>
      <c r="O20" s="84" t="s">
        <v>375</v>
      </c>
      <c r="P20" s="84">
        <v>636720</v>
      </c>
      <c r="Q20" s="38" t="s">
        <v>376</v>
      </c>
      <c r="R20" s="38" t="s">
        <v>257</v>
      </c>
      <c r="S20" s="84" t="s">
        <v>377</v>
      </c>
      <c r="T20" s="84" t="s">
        <v>377</v>
      </c>
      <c r="U20" s="84" t="s">
        <v>285</v>
      </c>
      <c r="V20" s="84" t="s">
        <v>260</v>
      </c>
      <c r="W20" s="84">
        <v>541</v>
      </c>
      <c r="X20" s="38" t="s">
        <v>302</v>
      </c>
      <c r="Y20" s="84">
        <v>353866438</v>
      </c>
      <c r="Z20" s="38" t="s">
        <v>378</v>
      </c>
      <c r="AA20" s="108" t="s">
        <v>379</v>
      </c>
      <c r="AB20" s="84">
        <v>42000</v>
      </c>
      <c r="AC20" s="108" t="s">
        <v>380</v>
      </c>
      <c r="AD20" s="84">
        <v>24</v>
      </c>
      <c r="AE20" s="84" t="s">
        <v>354</v>
      </c>
      <c r="AF20" s="84" t="s">
        <v>362</v>
      </c>
      <c r="AG20" s="108" t="s">
        <v>381</v>
      </c>
      <c r="AH20" s="84" t="s">
        <v>268</v>
      </c>
      <c r="AI20" s="108" t="s">
        <v>382</v>
      </c>
      <c r="AJ20" s="84">
        <v>2240</v>
      </c>
      <c r="AK20" s="84">
        <v>2240</v>
      </c>
      <c r="AL20" s="108" t="s">
        <v>383</v>
      </c>
      <c r="AM20" s="84">
        <v>27367.64</v>
      </c>
      <c r="AN20" s="112">
        <v>10712.36</v>
      </c>
      <c r="AO20" s="112">
        <v>38080</v>
      </c>
      <c r="AP20" s="112">
        <v>14632.36</v>
      </c>
      <c r="AQ20" s="112">
        <v>1267.6400000000001</v>
      </c>
      <c r="AR20" s="112">
        <v>15900</v>
      </c>
      <c r="AS20" s="112">
        <v>5920.59</v>
      </c>
      <c r="AT20" s="112">
        <v>799.41</v>
      </c>
      <c r="AU20" s="112">
        <v>6720</v>
      </c>
      <c r="AV20" s="84">
        <v>20</v>
      </c>
      <c r="AW20" s="84">
        <v>79</v>
      </c>
      <c r="AX20" s="84" t="s">
        <v>271</v>
      </c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377</v>
      </c>
      <c r="BG20" s="84"/>
      <c r="BH20" s="114" t="s">
        <v>373</v>
      </c>
      <c r="BI20" s="38" t="s">
        <v>110</v>
      </c>
      <c r="BJ20" s="85">
        <v>45891</v>
      </c>
      <c r="BK20" s="84"/>
      <c r="BL20" s="38" t="s">
        <v>114</v>
      </c>
      <c r="BM20" s="115" t="s">
        <v>119</v>
      </c>
      <c r="BN20" s="116" t="s">
        <v>200</v>
      </c>
      <c r="BO20" s="84" t="s">
        <v>242</v>
      </c>
      <c r="BP20" s="84">
        <v>2240</v>
      </c>
      <c r="BQ20" s="117" t="s">
        <v>202</v>
      </c>
      <c r="BR20" s="129" t="s">
        <v>414</v>
      </c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181621</v>
      </c>
      <c r="J21" s="38" t="s">
        <v>374</v>
      </c>
      <c r="K21" s="84">
        <v>181621</v>
      </c>
      <c r="L21" s="84" t="s">
        <v>253</v>
      </c>
      <c r="M21" s="38" t="s">
        <v>254</v>
      </c>
      <c r="N21" s="84">
        <v>376780</v>
      </c>
      <c r="O21" s="84" t="s">
        <v>375</v>
      </c>
      <c r="P21" s="84">
        <v>636720</v>
      </c>
      <c r="Q21" s="38" t="s">
        <v>376</v>
      </c>
      <c r="R21" s="38" t="s">
        <v>257</v>
      </c>
      <c r="S21" s="84" t="s">
        <v>384</v>
      </c>
      <c r="T21" s="84" t="s">
        <v>384</v>
      </c>
      <c r="U21" s="84" t="s">
        <v>285</v>
      </c>
      <c r="V21" s="84" t="s">
        <v>260</v>
      </c>
      <c r="W21" s="84">
        <v>541</v>
      </c>
      <c r="X21" s="38" t="s">
        <v>385</v>
      </c>
      <c r="Y21" s="84">
        <v>353535651</v>
      </c>
      <c r="Z21" s="38" t="s">
        <v>386</v>
      </c>
      <c r="AA21" s="108" t="s">
        <v>387</v>
      </c>
      <c r="AB21" s="84">
        <v>42000</v>
      </c>
      <c r="AC21" s="108" t="s">
        <v>380</v>
      </c>
      <c r="AD21" s="84">
        <v>24</v>
      </c>
      <c r="AE21" s="84" t="s">
        <v>354</v>
      </c>
      <c r="AF21" s="84" t="s">
        <v>362</v>
      </c>
      <c r="AG21" s="108" t="s">
        <v>388</v>
      </c>
      <c r="AH21" s="84" t="s">
        <v>268</v>
      </c>
      <c r="AI21" s="108" t="s">
        <v>389</v>
      </c>
      <c r="AJ21" s="84">
        <v>2240</v>
      </c>
      <c r="AK21" s="84">
        <v>2240</v>
      </c>
      <c r="AL21" s="108" t="s">
        <v>390</v>
      </c>
      <c r="AM21" s="84">
        <v>31457.66</v>
      </c>
      <c r="AN21" s="112">
        <v>11102.34</v>
      </c>
      <c r="AO21" s="112">
        <v>42560</v>
      </c>
      <c r="AP21" s="112">
        <v>10542.34</v>
      </c>
      <c r="AQ21" s="112">
        <v>671.66</v>
      </c>
      <c r="AR21" s="112">
        <v>11214</v>
      </c>
      <c r="AS21" s="112">
        <v>4082.5</v>
      </c>
      <c r="AT21" s="112">
        <v>397.5</v>
      </c>
      <c r="AU21" s="112">
        <v>4480</v>
      </c>
      <c r="AV21" s="84">
        <v>21</v>
      </c>
      <c r="AW21" s="84">
        <v>49</v>
      </c>
      <c r="AX21" s="84" t="s">
        <v>280</v>
      </c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384</v>
      </c>
      <c r="BG21" s="84"/>
      <c r="BH21" s="114" t="s">
        <v>373</v>
      </c>
      <c r="BI21" s="38" t="s">
        <v>110</v>
      </c>
      <c r="BJ21" s="85">
        <v>45891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181621</v>
      </c>
      <c r="J22" s="38" t="s">
        <v>374</v>
      </c>
      <c r="K22" s="84">
        <v>181621</v>
      </c>
      <c r="L22" s="84" t="s">
        <v>253</v>
      </c>
      <c r="M22" s="38" t="s">
        <v>254</v>
      </c>
      <c r="N22" s="84">
        <v>376780</v>
      </c>
      <c r="O22" s="84" t="s">
        <v>375</v>
      </c>
      <c r="P22" s="84">
        <v>636721</v>
      </c>
      <c r="Q22" s="38" t="s">
        <v>391</v>
      </c>
      <c r="R22" s="38" t="s">
        <v>257</v>
      </c>
      <c r="S22" s="84" t="s">
        <v>392</v>
      </c>
      <c r="T22" s="84" t="s">
        <v>392</v>
      </c>
      <c r="U22" s="84" t="s">
        <v>259</v>
      </c>
      <c r="V22" s="84" t="s">
        <v>260</v>
      </c>
      <c r="W22" s="84">
        <v>541</v>
      </c>
      <c r="X22" s="38" t="s">
        <v>302</v>
      </c>
      <c r="Y22" s="84">
        <v>353917071</v>
      </c>
      <c r="Z22" s="38" t="s">
        <v>393</v>
      </c>
      <c r="AA22" s="108" t="s">
        <v>394</v>
      </c>
      <c r="AB22" s="84">
        <v>42000</v>
      </c>
      <c r="AC22" s="108" t="s">
        <v>380</v>
      </c>
      <c r="AD22" s="84">
        <v>24</v>
      </c>
      <c r="AE22" s="84" t="s">
        <v>354</v>
      </c>
      <c r="AF22" s="84" t="s">
        <v>362</v>
      </c>
      <c r="AG22" s="108" t="s">
        <v>395</v>
      </c>
      <c r="AH22" s="84" t="s">
        <v>268</v>
      </c>
      <c r="AI22" s="108" t="s">
        <v>382</v>
      </c>
      <c r="AJ22" s="84">
        <v>2240</v>
      </c>
      <c r="AK22" s="84">
        <v>2240</v>
      </c>
      <c r="AL22" s="108" t="s">
        <v>336</v>
      </c>
      <c r="AM22" s="84">
        <v>31567.68</v>
      </c>
      <c r="AN22" s="112">
        <v>10992.32</v>
      </c>
      <c r="AO22" s="112">
        <v>42560</v>
      </c>
      <c r="AP22" s="112">
        <v>10432.32</v>
      </c>
      <c r="AQ22" s="112">
        <v>664.68</v>
      </c>
      <c r="AR22" s="112">
        <v>11097</v>
      </c>
      <c r="AS22" s="112">
        <v>2018.49</v>
      </c>
      <c r="AT22" s="112">
        <v>221.51</v>
      </c>
      <c r="AU22" s="112">
        <v>2240</v>
      </c>
      <c r="AV22" s="84">
        <v>20</v>
      </c>
      <c r="AW22" s="84">
        <v>18</v>
      </c>
      <c r="AX22" s="84" t="s">
        <v>329</v>
      </c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392</v>
      </c>
      <c r="BG22" s="84"/>
      <c r="BH22" s="114" t="s">
        <v>373</v>
      </c>
      <c r="BI22" s="38" t="s">
        <v>110</v>
      </c>
      <c r="BJ22" s="85">
        <v>45891</v>
      </c>
      <c r="BK22" s="84"/>
      <c r="BL22" s="38" t="s">
        <v>114</v>
      </c>
      <c r="BM22" s="115" t="s">
        <v>119</v>
      </c>
      <c r="BN22" s="116" t="s">
        <v>201</v>
      </c>
      <c r="BO22" s="84" t="s">
        <v>242</v>
      </c>
      <c r="BP22" s="84">
        <v>2240</v>
      </c>
      <c r="BQ22" s="117" t="s">
        <v>203</v>
      </c>
      <c r="BR22" s="129" t="s">
        <v>415</v>
      </c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188988</v>
      </c>
      <c r="J23" s="38" t="s">
        <v>400</v>
      </c>
      <c r="K23" s="84">
        <v>188988</v>
      </c>
      <c r="L23" s="84" t="s">
        <v>253</v>
      </c>
      <c r="M23" s="38" t="s">
        <v>254</v>
      </c>
      <c r="N23" s="84">
        <v>353872</v>
      </c>
      <c r="O23" s="84" t="s">
        <v>401</v>
      </c>
      <c r="P23" s="84">
        <v>503161</v>
      </c>
      <c r="Q23" s="38" t="s">
        <v>402</v>
      </c>
      <c r="R23" s="38" t="s">
        <v>257</v>
      </c>
      <c r="S23" s="84" t="s">
        <v>403</v>
      </c>
      <c r="T23" s="84" t="s">
        <v>403</v>
      </c>
      <c r="U23" s="84" t="s">
        <v>259</v>
      </c>
      <c r="V23" s="84" t="s">
        <v>260</v>
      </c>
      <c r="W23" s="84">
        <v>541</v>
      </c>
      <c r="X23" s="38" t="s">
        <v>302</v>
      </c>
      <c r="Y23" s="84">
        <v>349038545</v>
      </c>
      <c r="Z23" s="38" t="s">
        <v>404</v>
      </c>
      <c r="AA23" s="108" t="s">
        <v>405</v>
      </c>
      <c r="AB23" s="84">
        <v>41952</v>
      </c>
      <c r="AC23" s="108" t="s">
        <v>305</v>
      </c>
      <c r="AD23" s="84">
        <v>24</v>
      </c>
      <c r="AE23" s="84" t="s">
        <v>354</v>
      </c>
      <c r="AF23" s="84" t="s">
        <v>266</v>
      </c>
      <c r="AG23" s="108" t="s">
        <v>406</v>
      </c>
      <c r="AH23" s="84" t="s">
        <v>319</v>
      </c>
      <c r="AI23" s="108" t="s">
        <v>407</v>
      </c>
      <c r="AJ23" s="84">
        <v>1806</v>
      </c>
      <c r="AK23" s="84">
        <v>2250</v>
      </c>
      <c r="AL23" s="108" t="s">
        <v>307</v>
      </c>
      <c r="AM23" s="84">
        <v>35466.730000000003</v>
      </c>
      <c r="AN23" s="112">
        <v>11339.27</v>
      </c>
      <c r="AO23" s="112">
        <v>46806</v>
      </c>
      <c r="AP23" s="112">
        <v>6485.27</v>
      </c>
      <c r="AQ23" s="112">
        <v>264.73</v>
      </c>
      <c r="AR23" s="112">
        <v>6750</v>
      </c>
      <c r="AS23" s="112">
        <v>6485.27</v>
      </c>
      <c r="AT23" s="112">
        <v>264.73</v>
      </c>
      <c r="AU23" s="112">
        <v>6750</v>
      </c>
      <c r="AV23" s="84">
        <v>34</v>
      </c>
      <c r="AW23" s="84">
        <v>382</v>
      </c>
      <c r="AX23" s="84" t="s">
        <v>309</v>
      </c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403</v>
      </c>
      <c r="BG23" s="84"/>
      <c r="BH23" s="114" t="s">
        <v>373</v>
      </c>
      <c r="BI23" s="38" t="s">
        <v>110</v>
      </c>
      <c r="BJ23" s="85">
        <v>45891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29" t="s">
        <v>429</v>
      </c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2025-09-02T11:46:55Z</dcterms:modified>
</cp:coreProperties>
</file>