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5" documentId="13_ncr:1_{269F5BD9-D21B-4F05-AE6D-AED748040FF5}" xr6:coauthVersionLast="47" xr6:coauthVersionMax="47" xr10:uidLastSave="{C27744FC-CC1F-4F0E-884E-DD0B812C0BA4}"/>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<sst xmlns="http://schemas.openxmlformats.org/spreadsheetml/2006/main" count="334" uniqueCount="290">
  <si>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</si>
  <si>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</si>
  <si>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</si>
  <si>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</si>
  <si>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</si>
  <si>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</si>
  <si>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</si>
  <si>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</si>
  <si>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</si>
  <si>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</si>
  <si>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</si>
  <si>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</si>
  <si>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</si>
  <si>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</si>
  <si>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</si>
  <si>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</si>
  <si>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</si>
  <si>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</si>
  <si>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</si>
  <si>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</si>
  <si>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</si>
  <si>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</si>
  <si>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</si>
  <si>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</si>
  <si>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</si>
  <si>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</si>
  <si>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</si>
  <si>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</si>
  <si>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</si>
  <si>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</si>
  <si>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</si>
  <si>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</si>
  <si>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</si>
  <si>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</si>
  <si>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</si>
  <si>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</si>
  <si>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</si>
  <si>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</si>
  <si>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</si>
  <si>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</si>
  <si>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</si>
  <si>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</si>
  <si>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</si>
  <si>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</si>
  <si>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</si>
  <si>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</si>
  <si>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</si>
  <si>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</si>
  <si>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</si>
  <si>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</si>
  <si>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</si>
  <si>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</si>
  <si>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</si>
  <si>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</si>
  <si>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</si>
  <si>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</si>
  <si>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</si>
  <si>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</si>
  <si>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</si>
  <si>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</si>
  <si>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</si>
  <si>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</si>
  <si>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</si>
  <si>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</si>
  <si>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</si>
  <si>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</si>
  <si>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</si>
  <si>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</si>
  <si>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</si>
  <si>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</si>
  <si>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</si>
  <si>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</si>
  <si>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</si>
  <si>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</si>
  <si>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</si>
  <si>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</si>
  <si>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</si>
  <si>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</si>
  <si>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</si>
  <si>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</si>
  <si>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</si>
  <si>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</si>
  <si>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</si>
  <si>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</si>
  <si>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</si>
  <si>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</si>
  <si>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</si>
  <si>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</si>
  <si>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</si>
  <si>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</si>
  <si>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</si>
  <si>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</si>
  <si>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</si>
  <si>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</si>
  <si>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</si>
  <si>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</si>
  <si>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</si>
  <si>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</si>
  <si>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</si>
  <si>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</si>
  <si>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</si>
  <si>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</si>
  <si>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</si>
  <si>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</si>
  <si>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</si>
  <si>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</si>
  <si>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</si>
  <si>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</si>
  <si>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</si>
  <si>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</si>
  <si>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</si>
  <si>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</si>
  <si>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</si>
  <si>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</si>
  <si>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</si>
  <si>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</si>
  <si>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</si>
  <si>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</si>
  <si>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</si>
  <si>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</si>
  <si>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</si>
  <si>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</si>
  <si>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</si>
  <si>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</si>
  <si>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</si>
  <si>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</si>
  <si>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</si>
  <si>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</si>
  <si>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</si>
  <si>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</si>
  <si>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</si>
  <si>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</si>
  <si>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</si>
  <si>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</si>
  <si>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</si>
  <si>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</si>
  <si>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</si>
  <si>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</si>
  <si>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</si>
  <si>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</si>
  <si>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</si>
  <si>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</si>
  <si>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</si>
  <si>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</si>
  <si>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</si>
  <si>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</si>
  <si>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</si>
  <si>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</si>
  <si>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</si>
  <si>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</si>
  <si>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</si>
  <si>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</si>
  <si>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</si>
  <si>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</si>
  <si>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</si>
  <si>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</si>
  <si>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</si>
  <si>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</si>
  <si>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</si>
  <si>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</si>
  <si>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</si>
  <si>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</si>
  <si>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</si>
  <si>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</si>
  <si>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</si>
  <si>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</si>
  <si>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</si>
  <si>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</si>
  <si>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</si>
  <si>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</si>
  <si>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</si>
  <si>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</si>
  <si>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</si>
  <si>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</si>
  <si>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</si>
  <si>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</si>
  <si>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</si>
  <si>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</si>
  <si>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</si>
  <si>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</si>
  <si>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</si>
  <si>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</si>
  <si>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</si>
  <si>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</si>
  <si>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</si>
  <si>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</si>
  <si>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</si>
  <si>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</si>
  <si>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</si>
  <si>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</si>
  <si>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</si>
  <si>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</si>
  <si>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</si>
  <si>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</si>
  <si>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</si>
  <si>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</si>
  <si>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</si>
  <si>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</si>
  <si>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</si>
  <si>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</si>
  <si>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</si>
  <si>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</si>
  <si>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</si>
  <si>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</si>
  <si>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</si>
  <si>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</si>
  <si>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</si>
  <si>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</si>
  <si>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</si>
  <si>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</si>
  <si>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</si>
  <si>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</si>
  <si>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</si>
  <si>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</si>
  <si>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</si>
  <si>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</si>
  <si>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</si>
  <si>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</si>
  <si>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</si>
  <si>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</si>
  <si>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</si>
  <si>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</si>
  <si>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</si>
  <si>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</si>
  <si>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</si>
  <si>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</si>
  <si>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</si>
  <si>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</si>
  <si>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</si>
  <si>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</si>
  <si>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</si>
  <si>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</si>
  <si>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</si>
  <si>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</si>
  <si>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</si>
  <si>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</si>
  <si>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</si>
  <si>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</si>
  <si>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</si>
  <si>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</si>
  <si>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</si>
  <si>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</si>
  <si>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</si>
  <si>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</si>
  <si>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</si>
  <si>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</si>
  <si>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</si>
  <si>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</si>
  <si>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</si>
  <si>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</si>
  <si>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</si>
  <si>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Sagwara </t>
  </si>
  <si>
    <t>Dungarpur</t>
  </si>
  <si>
    <t>RJ2935</t>
  </si>
  <si>
    <t>Mali Khera</t>
  </si>
  <si>
    <t>SF0085295</t>
  </si>
  <si>
    <t>Laxman Singh Solanki</t>
  </si>
  <si>
    <t>706539 C1</t>
  </si>
  <si>
    <t>706539 C1 Sompura1</t>
  </si>
  <si>
    <t>Chetana</t>
  </si>
  <si>
    <t>SSF3876853</t>
  </si>
  <si>
    <t>ST</t>
  </si>
  <si>
    <t>HINDU</t>
  </si>
  <si>
    <t>Agriculture &amp; Farming</t>
  </si>
  <si>
    <t>JAYA DEVI</t>
  </si>
  <si>
    <t>23-May-2023</t>
  </si>
  <si>
    <t>Wed</t>
  </si>
  <si>
    <t>1</t>
  </si>
  <si>
    <t>1 Yrs</t>
  </si>
  <si>
    <t>23 May 2023</t>
  </si>
  <si>
    <t>&lt;= 2 Years</t>
  </si>
  <si>
    <t>10-Jul-2023</t>
  </si>
  <si>
    <t>10-Jun-2025</t>
  </si>
  <si>
    <t>Open</t>
  </si>
  <si>
    <t>Mukesh Verma/SF0075653</t>
  </si>
  <si>
    <t>As per the Loan Card and confirmation received from the borrower's husband via telecalling, borrower Jaya Devi (LAN: 351615795) has paid one EMI amounting to ₹2,250/- to Loan Officer Deepak Singh (SF0066604) on 10-07-2024. However, the collected EMI amount of ₹2,250/- has not been posted to the borrower's respective loan account by the concerned loan officer.</t>
  </si>
  <si>
    <t>Deepak Singh</t>
  </si>
  <si>
    <t>SF0066604</t>
  </si>
  <si>
    <t>Loan Officer</t>
  </si>
  <si>
    <t>CSS</t>
  </si>
  <si>
    <t>Rajesh Kumar Yogi/SF0081901</t>
  </si>
  <si>
    <t>Mukeshkumar sain/SF0072487</t>
  </si>
  <si>
    <t>Suresh Kumar Yadav/SF0080719</t>
  </si>
  <si>
    <t>Resigned-Exited</t>
  </si>
  <si>
    <t>FN25-26-01705</t>
  </si>
  <si>
    <t>Tinku Singh Rathord/SF0089731</t>
  </si>
  <si>
    <t>FIR Not Filled</t>
  </si>
  <si>
    <t>SMA-1</t>
  </si>
  <si>
    <t>Completed-Report Submitted</t>
  </si>
  <si>
    <t>Dear Team,
As per the findings of the Internal Audit (IA) Team during the verification conducted in Aug 2025, it was observed that a fraud amounting to Rs.2,250/- has taken place. Specifically, the, Lo  Deepak Singh SF0066604 collected amounts from borrowers but failed to perform the following actions:
The collected amount was not posted in FIMO.
The collected amount was not deposited in the branch.
Additionally, it was observed that the Loan Officer collected EMI payments from one borrowers, amounting to Rs.2,250/-,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</si>
</sst>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0" fillId="0" borderId="1" xfId="17" applyFont="1" applyBorder="1" applyAlignment="1" applyProtection="1">
      <alignment horizontal="center" vertical="center" wrapText="1" readingOrder="1"/>
      <protection locked="0"/>
    </xf>
    <xf numFmtId="0" fontId="0" fillId="8" borderId="0" xfId="0" applyFill="1" applyAlignment="1" applyProtection="1">
      <alignmen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RJ2935</v>
      </c>
      <c r="D5" s="63" t="str">
        <f>IF('Physical Cash at Safe'!D28="Yes", 'Physical Cash at Safe'!A4, 'Borrower Wise Details'!C5)</f>
        <v>Dungarpur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45874</v>
      </c>
      <c r="H5" s="107" t="s">
        <v>279</v>
      </c>
      <c r="I5" s="61">
        <v>45877</v>
      </c>
      <c r="J5" s="74" t="str">
        <f>IF('Physical Cash at Safe'!D28="Yes",'Physical Cash at Safe'!E28,IF('Borrower Wise Details'!D5&lt;&gt;"",'Borrower Wise Details'!D5,""))</f>
        <v>FN25-26-01705</v>
      </c>
      <c r="K5" s="81">
        <v>1</v>
      </c>
      <c r="L5" s="82">
        <v>2250</v>
      </c>
      <c r="M5" s="82">
        <v>0</v>
      </c>
      <c r="N5" s="82" t="s">
        <v>285</v>
      </c>
      <c r="O5" s="82" t="s">
        <v>280</v>
      </c>
      <c r="P5" s="82" t="s">
        <v>281</v>
      </c>
      <c r="Q5" s="82" t="s">
        <v>282</v>
      </c>
      <c r="R5" s="75" t="str">
        <f>IF('Physical Cash at Safe'!$D$28="Yes", 'Physical Cash at Safe'!$A$28, IF('Borrower Wise Details'!F5&lt;&gt;"", 'Borrower Wise Details'!F5, ""))</f>
        <v>Deepak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SF0066604</v>
      </c>
      <c r="U5" s="77" t="s">
        <v>283</v>
      </c>
      <c r="V5" s="61">
        <v>45818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288</v>
      </c>
      <c r="Z5" s="61">
        <v>45877</v>
      </c>
      <c r="AA5" s="61">
        <v>45877</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45879</v>
      </c>
      <c r="AH5" s="70" t="s">
        <v>289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RJ2935</v>
      </c>
      <c r="C5" s="50" t="str">
        <f>IF('Fraud Investigation Report'!D5="", "", 'Fraud Investigation Report'!D5)</f>
        <v>Dungarpur</v>
      </c>
      <c r="D5" s="68" t="str">
        <f>IF(OR('Fraud Investigation Report'!R5="", 'Fraud Investigation Report'!R5=0), "", 'Fraud Investigation Report'!R5)</f>
        <v>Deepak Singh</v>
      </c>
      <c r="E5" s="68" t="str">
        <f>IF(OR('Fraud Investigation Report'!T5="", 'Fraud Investigation Report'!T5=0), "", 'Fraud Investigation Report'!T5)</f>
        <v>SF0066604</v>
      </c>
      <c r="F5" s="68" t="str">
        <f>IF(OR('Fraud Investigation Report'!S5="", 'Fraud Investigation Report'!S5=0), "", 'Fraud Investigation Report'!S5)</f>
        <v>Loan Officer</v>
      </c>
      <c r="G5" s="50" t="str">
        <f>IF('Fraud Investigation Report'!J5="", "", 'Fraud Investigation Report'!J5)</f>
        <v>FN25-26-01705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2250</v>
      </c>
      <c r="O5" s="69">
        <f>IF('Fraud Investigation Report'!AD5="", "", 'Fraud Investigation Report'!AD5)</f>
        <v>0</v>
      </c>
      <c r="P5" s="126">
        <f>IF(AND(N5="", O5=""), "", IF(O5="", N5, N5 - IF(ISNUMBER(O5), O5, 0)))</f>
        <v>2250</v>
      </c>
      <c r="Q5" s="49"/>
      <c r="R5" s="84" t="s">
        <v>286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40.049999999999997" customHeight="1" x14ac:dyDescent="0.3">
      <c r="A30" s="127"/>
      <c r="B30" s="127"/>
      <c r="C30" s="128"/>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t="s">
        <v>145</v>
      </c>
      <c r="C33" s="39" t="s">
        <v>84</v>
      </c>
      <c r="D33" s="132" t="s">
        <v>145</v>
      </c>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U5" activePane="bottomRight" state="frozen"/>
      <selection pane="topRight" activeCell="K1" sqref="K1"/>
      <selection pane="bottomLeft" activeCell="A5" sqref="A5"/>
      <selection pane="bottomRight"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RJ2935</v>
      </c>
      <c r="C5" s="119" t="str">
        <f>IF('Loan Outstanding Report'!$H$5="", "", 'Loan Outstanding Report'!$H$5)</f>
        <v>Dungarpur</v>
      </c>
      <c r="D5" s="129" t="s">
        <v>284</v>
      </c>
      <c r="E5" s="65">
        <v>45877</v>
      </c>
      <c r="F5" s="38" t="s">
        <v>276</v>
      </c>
      <c r="G5" s="49" t="s">
        <v>277</v>
      </c>
      <c r="H5" s="49" t="s">
        <v>278</v>
      </c>
      <c r="I5" s="120">
        <v>329564</v>
      </c>
      <c r="J5" s="120" t="s">
        <v>260</v>
      </c>
      <c r="K5" s="120" t="s">
        <v>264</v>
      </c>
      <c r="L5" s="11">
        <v>351615795</v>
      </c>
      <c r="M5" s="65" t="s">
        <v>265</v>
      </c>
      <c r="N5" s="124">
        <v>42000</v>
      </c>
      <c r="O5" s="124">
        <v>2250</v>
      </c>
      <c r="P5" s="121" t="s">
        <v>139</v>
      </c>
      <c r="Q5" s="80">
        <v>45483</v>
      </c>
      <c r="R5" s="124">
        <v>2250</v>
      </c>
      <c r="S5" s="124">
        <v>0</v>
      </c>
      <c r="T5" s="124">
        <v>0</v>
      </c>
      <c r="U5" s="125">
        <f t="shared" ref="U5" si="0">IF(AND(ISBLANK(R5),ISBLANK(S5),ISBLANK(T5)),"",R5-(S5+T5))</f>
        <v>2250</v>
      </c>
      <c r="V5" s="117" t="s">
        <v>202</v>
      </c>
      <c r="W5" s="122" t="s">
        <v>275</v>
      </c>
    </row>
    <row r="6" spans="1:23" ht="25.05" hidden="1" customHeight="1" x14ac:dyDescent="0.3">
      <c r="A6" s="64">
        <v>2</v>
      </c>
      <c r="B6" s="60" t="str">
        <f>IF(J6&lt;&gt;"", $B$5, "")</f>
        <v/>
      </c>
      <c r="C6" s="119" t="str">
        <f>IF(J6&lt;&gt;"", $C$5, "")</f>
        <v/>
      </c>
      <c r="D6" s="41"/>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pane xSplit="16" ySplit="4" topLeftCell="BR5" activePane="bottomRight" state="frozen"/>
      <selection pane="topRight" activeCell="Q1" sqref="Q1"/>
      <selection pane="bottomLeft" activeCell="A5" sqref="A5"/>
      <selection pane="bottomRight" activeCell="BR5" sqref="BR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252</v>
      </c>
      <c r="I5" s="84">
        <v>155835</v>
      </c>
      <c r="J5" s="38" t="s">
        <v>254</v>
      </c>
      <c r="K5" s="84">
        <v>155835</v>
      </c>
      <c r="L5" s="84" t="s">
        <v>255</v>
      </c>
      <c r="M5" s="38" t="s">
        <v>256</v>
      </c>
      <c r="N5" s="84">
        <v>329564</v>
      </c>
      <c r="O5" s="84" t="s">
        <v>257</v>
      </c>
      <c r="P5" s="84">
        <v>606520</v>
      </c>
      <c r="Q5" s="38" t="s">
        <v>258</v>
      </c>
      <c r="R5" s="38" t="s">
        <v>259</v>
      </c>
      <c r="S5" s="84" t="s">
        <v>260</v>
      </c>
      <c r="T5" s="84" t="s">
        <v>260</v>
      </c>
      <c r="U5" s="84" t="s">
        <v>261</v>
      </c>
      <c r="V5" s="84" t="s">
        <v>262</v>
      </c>
      <c r="W5" s="84">
        <v>541</v>
      </c>
      <c r="X5" s="38" t="s">
        <v>263</v>
      </c>
      <c r="Y5" s="84">
        <v>351615795</v>
      </c>
      <c r="Z5" s="38" t="s">
        <v>264</v>
      </c>
      <c r="AA5" s="108" t="s">
        <v>265</v>
      </c>
      <c r="AB5" s="84">
        <v>42000</v>
      </c>
      <c r="AC5" s="108" t="s">
        <v>266</v>
      </c>
      <c r="AD5" s="84">
        <v>24</v>
      </c>
      <c r="AE5" s="84" t="s">
        <v>267</v>
      </c>
      <c r="AF5" s="84" t="s">
        <v>268</v>
      </c>
      <c r="AG5" s="108" t="s">
        <v>269</v>
      </c>
      <c r="AH5" s="84" t="s">
        <v>270</v>
      </c>
      <c r="AI5" s="108" t="s">
        <v>271</v>
      </c>
      <c r="AJ5" s="84">
        <v>2250</v>
      </c>
      <c r="AK5" s="84">
        <v>2250</v>
      </c>
      <c r="AL5" s="108" t="s">
        <v>272</v>
      </c>
      <c r="AM5" s="84">
        <v>40028</v>
      </c>
      <c r="AN5" s="112">
        <v>12617</v>
      </c>
      <c r="AO5" s="112">
        <v>52645</v>
      </c>
      <c r="AP5" s="112">
        <v>1972</v>
      </c>
      <c r="AQ5" s="112">
        <v>0</v>
      </c>
      <c r="AR5" s="112">
        <v>1972</v>
      </c>
      <c r="AS5" s="112">
        <v>1972</v>
      </c>
      <c r="AT5" s="112">
        <v>0</v>
      </c>
      <c r="AU5" s="112">
        <v>1972</v>
      </c>
      <c r="AV5" s="84">
        <v>26</v>
      </c>
      <c r="AW5" s="84">
        <v>59</v>
      </c>
      <c r="AX5" s="84" t="s">
        <v>287</v>
      </c>
      <c r="AY5" s="108"/>
      <c r="AZ5" s="84"/>
      <c r="BA5" s="84"/>
      <c r="BB5" s="84" t="s">
        <v>273</v>
      </c>
      <c r="BC5" s="84" t="s">
        <v>145</v>
      </c>
      <c r="BD5" s="108"/>
      <c r="BE5" s="84">
        <v>0</v>
      </c>
      <c r="BF5" s="38" t="s">
        <v>260</v>
      </c>
      <c r="BG5" s="84">
        <v>9358722027</v>
      </c>
      <c r="BH5" s="114" t="s">
        <v>274</v>
      </c>
      <c r="BI5" s="38" t="s">
        <v>111</v>
      </c>
      <c r="BJ5" s="85">
        <v>45877</v>
      </c>
      <c r="BK5" s="84"/>
      <c r="BL5" s="38"/>
      <c r="BM5" s="115" t="s">
        <v>120</v>
      </c>
      <c r="BN5" s="116" t="s">
        <v>200</v>
      </c>
      <c r="BO5" s="84" t="s">
        <v>245</v>
      </c>
      <c r="BP5" s="84">
        <v>2250</v>
      </c>
      <c r="BQ5" s="117" t="s">
        <v>202</v>
      </c>
      <c r="BR5" s="118" t="s">
        <v>275</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130"/>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2025-08-10T11:43:48Z</dcterms:modified>
</cp:coreProperties>
</file>