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6-Dec-25\Nautan\"/>
    </mc:Choice>
  </mc:AlternateContent>
  <xr:revisionPtr revIDLastSave="0" documentId="13_ncr:1_{DAC2360F-EF5C-4DBF-9D5C-39A5D8B2FC67}" xr6:coauthVersionLast="47" xr6:coauthVersionMax="47" xr10:uidLastSave="{00000000-0000-0000-0000-000000000000}"/>
  <bookViews>
    <workbookView xWindow="-110" yWindow="-110" windowWidth="19420" windowHeight="10300" activeTab="1" xr2:uid="{852CAA33-6BB4-480C-B128-319E91C5658F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" i="1" l="1"/>
  <c r="U11" i="1"/>
  <c r="T14" i="1"/>
  <c r="T12" i="1"/>
  <c r="U10" i="1"/>
  <c r="T11" i="1"/>
  <c r="Y7" i="1"/>
  <c r="D8" i="1"/>
  <c r="H7" i="1"/>
  <c r="G7" i="1"/>
  <c r="F7" i="1"/>
  <c r="D7" i="1"/>
  <c r="H6" i="1"/>
  <c r="G6" i="1"/>
  <c r="F6" i="1"/>
  <c r="D6" i="1"/>
</calcChain>
</file>

<file path=xl/sharedStrings.xml><?xml version="1.0" encoding="utf-8"?>
<sst xmlns="http://schemas.openxmlformats.org/spreadsheetml/2006/main" count="81" uniqueCount="64">
  <si>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</si>
  <si>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</si>
  <si>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</si>
  <si>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</si>
  <si>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</si>
  <si>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</si>
  <si>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</si>
  <si>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</si>
  <si>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</si>
  <si>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</si>
  <si>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</si>
  <si>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</si>
  <si>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</si>
  <si>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</si>
  <si>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</si>
  <si>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</si>
  <si>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</si>
  <si>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</si>
  <si>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</si>
  <si>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</si>
  <si>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</si>
  <si>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</si>
  <si>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</si>
  <si>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</si>
  <si>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</si>
  <si>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</si>
  <si>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</si>
  <si>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</si>
  <si>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BH3473</t>
  </si>
  <si>
    <t>Nautan</t>
  </si>
  <si>
    <t>FN25-26-01735</t>
  </si>
  <si>
    <t>MANNU KUMAR</t>
  </si>
  <si>
    <t>SF0091544</t>
  </si>
  <si>
    <t>CRA</t>
  </si>
  <si>
    <t>Bardaha C37</t>
  </si>
  <si>
    <t>SSF6232167</t>
  </si>
  <si>
    <t>MINA DEVI</t>
  </si>
  <si>
    <t>02-Jun-2024</t>
  </si>
  <si>
    <t>Collection Amount Misappropriated</t>
  </si>
  <si>
    <t>Loan Card</t>
  </si>
  <si>
    <t>Borrower paid her EMI Rs 2240 on dated 03-07-2025,but demand not entry by CRA Manu Kumar.</t>
  </si>
  <si>
    <t>Bardaha C48</t>
  </si>
  <si>
    <t>SSF4872037</t>
  </si>
  <si>
    <t>URMILA DEVI</t>
  </si>
  <si>
    <t>15-Nov-2023</t>
  </si>
  <si>
    <t>Borrower paid her EMI Rs 2240 on dated 05-05-2025,but demand not entry by CRA Manu Kumar.</t>
  </si>
  <si>
    <t>BALUA RAMPURWA C9</t>
  </si>
  <si>
    <t>SSF5203899</t>
  </si>
  <si>
    <t>RAJKUMARI DEVI</t>
  </si>
  <si>
    <t>30-Dec-2023</t>
  </si>
  <si>
    <t>Advance Collection Amount Misappropriated</t>
  </si>
  <si>
    <t>Digital Payment</t>
  </si>
  <si>
    <t>Borrower paid her Advance collection Rs 8240 on dated 07-09-2025,but demand not entry by CRA Mannu Kumar.</t>
  </si>
  <si>
    <t>Mnnu Kumar</t>
  </si>
  <si>
    <t>tilangahi C25</t>
  </si>
  <si>
    <t>SSF5761429</t>
  </si>
  <si>
    <t>14-Mar-2024</t>
  </si>
  <si>
    <t>Borrower paid her EMI Rs 2480 on dated 08-02-2025, but demand not entry by LO Mannu Kumar.</t>
  </si>
  <si>
    <t>Loan Closed</t>
  </si>
  <si>
    <t>Done</t>
  </si>
  <si>
    <t>Preclosed</t>
  </si>
  <si>
    <t>Remarks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</si>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</sst>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2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top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6" fontId="13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7" fontId="5" fillId="0" borderId="2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5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4AE6122D-20BB-4F6D-AD40-4C9FD15FA896}"/>
    <cellStyle name="Normal 2 2" xfId="4" xr:uid="{BED60C70-CFE7-4643-A99B-45A376D7300F}"/>
    <cellStyle name="Normal 3 19 2" xfId="3" xr:uid="{E989B152-480B-46B4-9868-59EAF3B42A0A}"/>
    <cellStyle name="Normal 3 2" xfId="5" xr:uid="{E4741379-61A1-43CB-B5F7-B68E7B8A772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2A6447-297F-765F-2A20-EADECF540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395200</xdr:colOff>
      <xdr:row>56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8D455A-7835-F601-39E3-3997D8EFC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6-Dec-25\Nautan\1761883425120_4.%20Fraud%20Investigation%20Report%20Form%20MANNU%20KUMAR%20CRA.xlsx" TargetMode="External"/><Relationship Id="rId1" Type="http://schemas.openxmlformats.org/officeDocument/2006/relationships/externalLinkPath" Target="1761883425120_4.%20Fraud%20Investigation%20Report%20Form%20MANNU%20KUMAR%20C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BF9D-E36F-465F-9FB7-5CCB587DF96D}">
  <dimension ref="A1:AA14"/>
  <sheetViews>
    <sheetView topLeftCell="K1" workbookViewId="0">
      <selection activeCell="T12" sqref="T12"/>
    </sheetView>
  </sheetViews>
  <sheetFormatPr defaultRowHeight="14.5" x14ac:dyDescent="0.35"/>
  <cols>
    <col min="1" max="1" width="9.36328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7.6328125" bestFit="1" customWidth="1"/>
    <col min="10" max="10" width="10.26953125" bestFit="1" customWidth="1"/>
    <col min="11" max="11" width="13.8164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33.7265625" bestFit="1" customWidth="1"/>
    <col min="18" max="18" width="14.36328125" hidden="1" customWidth="1"/>
    <col min="19" max="19" width="14.453125" bestFit="1" customWidth="1"/>
    <col min="20" max="20" width="13.26953125" customWidth="1"/>
    <col min="21" max="21" width="13" customWidth="1"/>
    <col min="22" max="22" width="15.1796875" bestFit="1" customWidth="1"/>
    <col min="23" max="25" width="15.1796875" customWidth="1"/>
    <col min="26" max="26" width="18.36328125" bestFit="1" customWidth="1"/>
    <col min="27" max="27" width="83.36328125" bestFit="1" customWidth="1"/>
  </cols>
  <sheetData>
    <row r="1" spans="1:27" ht="18.5" x14ac:dyDescent="0.3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</row>
    <row r="2" spans="1:27" ht="16" x14ac:dyDescent="0.35">
      <c r="A2" s="2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6" x14ac:dyDescent="0.4">
      <c r="A3" s="13" t="s">
        <v>2</v>
      </c>
      <c r="B3" s="11"/>
      <c r="C3" s="11"/>
      <c r="D3" s="11"/>
      <c r="E3" s="3" t="s">
        <v>3</v>
      </c>
      <c r="F3" s="3" t="s">
        <v>4</v>
      </c>
      <c r="G3" s="11"/>
      <c r="H3" s="11"/>
      <c r="I3" s="11"/>
      <c r="J3" s="11"/>
      <c r="K3" s="11"/>
      <c r="L3" s="11"/>
      <c r="M3" s="11"/>
      <c r="N3" s="12"/>
      <c r="O3" s="11"/>
      <c r="P3" s="11"/>
      <c r="Q3" s="11"/>
      <c r="R3" s="11"/>
      <c r="S3" s="11"/>
      <c r="T3" s="11"/>
      <c r="U3" s="11"/>
      <c r="V3" s="3" t="s">
        <v>3</v>
      </c>
      <c r="W3" s="3"/>
      <c r="X3" s="3"/>
      <c r="Y3" s="3"/>
      <c r="Z3" s="3" t="s">
        <v>4</v>
      </c>
      <c r="AA3" s="11"/>
    </row>
    <row r="4" spans="1:27" s="27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9" t="s">
        <v>61</v>
      </c>
      <c r="X4" s="29" t="s">
        <v>60</v>
      </c>
      <c r="Y4" s="29" t="s">
        <v>62</v>
      </c>
      <c r="Z4" s="5" t="s">
        <v>26</v>
      </c>
      <c r="AA4" s="5" t="s">
        <v>27</v>
      </c>
    </row>
    <row r="5" spans="1:27" x14ac:dyDescent="0.35">
      <c r="A5" s="7">
        <v>1</v>
      </c>
      <c r="B5" s="14" t="s">
        <v>28</v>
      </c>
      <c r="C5" s="15" t="s">
        <v>29</v>
      </c>
      <c r="D5" s="16" t="s">
        <v>30</v>
      </c>
      <c r="E5" s="17">
        <v>45925</v>
      </c>
      <c r="F5" s="8" t="s">
        <v>31</v>
      </c>
      <c r="G5" s="18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19">
        <v>357176744</v>
      </c>
      <c r="M5" s="19"/>
      <c r="N5" s="19" t="s">
        <v>37</v>
      </c>
      <c r="O5" s="20">
        <v>42000</v>
      </c>
      <c r="P5" s="20">
        <v>2240</v>
      </c>
      <c r="Q5" s="21" t="s">
        <v>38</v>
      </c>
      <c r="R5" s="22">
        <v>45841</v>
      </c>
      <c r="S5" s="23">
        <v>2240</v>
      </c>
      <c r="T5" s="23">
        <v>0</v>
      </c>
      <c r="U5" s="23">
        <v>0</v>
      </c>
      <c r="V5" s="28">
        <v>2240</v>
      </c>
      <c r="W5" s="28" t="s">
        <v>58</v>
      </c>
      <c r="X5" s="28"/>
      <c r="Y5" s="28"/>
      <c r="Z5" s="8" t="s">
        <v>39</v>
      </c>
      <c r="AA5" s="9" t="s">
        <v>40</v>
      </c>
    </row>
    <row r="6" spans="1:27" x14ac:dyDescent="0.35">
      <c r="A6" s="7">
        <v>2</v>
      </c>
      <c r="B6" s="14" t="s">
        <v>28</v>
      </c>
      <c r="C6" s="15" t="s">
        <v>29</v>
      </c>
      <c r="D6" s="16" t="str">
        <f>IF(J6&lt;&gt;"",$D$5,"")</f>
        <v>FN25-26-01735</v>
      </c>
      <c r="E6" s="17">
        <v>45925</v>
      </c>
      <c r="F6" s="8" t="str">
        <f>IF(J6&lt;&gt;"",$F$5,"")</f>
        <v>MANNU KUMAR</v>
      </c>
      <c r="G6" s="18" t="str">
        <f>IF(J6&lt;&gt;"",$G$5,"")</f>
        <v>SF0091544</v>
      </c>
      <c r="H6" s="18" t="str">
        <f>IF(J6&lt;&gt;"",$H$5,"")</f>
        <v>CRA</v>
      </c>
      <c r="I6" s="19" t="s">
        <v>41</v>
      </c>
      <c r="J6" s="19" t="s">
        <v>42</v>
      </c>
      <c r="K6" s="19" t="s">
        <v>43</v>
      </c>
      <c r="L6" s="19">
        <v>353669639</v>
      </c>
      <c r="M6" s="19"/>
      <c r="N6" s="19" t="s">
        <v>44</v>
      </c>
      <c r="O6" s="20">
        <v>42000</v>
      </c>
      <c r="P6" s="20">
        <v>2240</v>
      </c>
      <c r="Q6" s="21" t="s">
        <v>38</v>
      </c>
      <c r="R6" s="22">
        <v>45782</v>
      </c>
      <c r="S6" s="23">
        <v>2240</v>
      </c>
      <c r="T6" s="23">
        <v>0</v>
      </c>
      <c r="U6" s="23">
        <v>0</v>
      </c>
      <c r="V6" s="28">
        <v>2240</v>
      </c>
      <c r="W6" s="28" t="s">
        <v>59</v>
      </c>
      <c r="X6" s="28"/>
      <c r="Y6" s="28"/>
      <c r="Z6" s="8" t="s">
        <v>39</v>
      </c>
      <c r="AA6" s="10" t="s">
        <v>45</v>
      </c>
    </row>
    <row r="7" spans="1:27" x14ac:dyDescent="0.35">
      <c r="A7" s="7">
        <v>3</v>
      </c>
      <c r="B7" s="14" t="s">
        <v>28</v>
      </c>
      <c r="C7" s="15" t="s">
        <v>29</v>
      </c>
      <c r="D7" s="16" t="str">
        <f t="shared" ref="D7:D8" si="0">IF(J7&lt;&gt;"",$D$5,"")</f>
        <v>FN25-26-01735</v>
      </c>
      <c r="E7" s="17">
        <v>45926</v>
      </c>
      <c r="F7" s="8" t="str">
        <f t="shared" ref="F7" si="1">IF(J7&lt;&gt;"",$F$5,"")</f>
        <v>MANNU KUMAR</v>
      </c>
      <c r="G7" s="18" t="str">
        <f t="shared" ref="G7" si="2">IF(J7&lt;&gt;"",$G$5,"")</f>
        <v>SF0091544</v>
      </c>
      <c r="H7" s="18" t="str">
        <f t="shared" ref="H7" si="3">IF(J7&lt;&gt;"",$H$5,"")</f>
        <v>CRA</v>
      </c>
      <c r="I7" s="19" t="s">
        <v>46</v>
      </c>
      <c r="J7" s="19" t="s">
        <v>47</v>
      </c>
      <c r="K7" s="19" t="s">
        <v>48</v>
      </c>
      <c r="L7" s="19">
        <v>354415964</v>
      </c>
      <c r="M7" s="19"/>
      <c r="N7" s="19" t="s">
        <v>49</v>
      </c>
      <c r="O7" s="20">
        <v>42000</v>
      </c>
      <c r="P7" s="20">
        <v>2240</v>
      </c>
      <c r="Q7" s="21" t="s">
        <v>50</v>
      </c>
      <c r="R7" s="22">
        <v>45907</v>
      </c>
      <c r="S7" s="23">
        <v>8240</v>
      </c>
      <c r="T7" s="23">
        <v>0</v>
      </c>
      <c r="U7" s="23">
        <v>0</v>
      </c>
      <c r="V7" s="28">
        <v>8240</v>
      </c>
      <c r="W7" s="28" t="s">
        <v>60</v>
      </c>
      <c r="X7" s="28">
        <v>7086.87</v>
      </c>
      <c r="Y7" s="28">
        <f>V7-X7</f>
        <v>1153.1300000000001</v>
      </c>
      <c r="Z7" s="8" t="s">
        <v>51</v>
      </c>
      <c r="AA7" s="10" t="s">
        <v>52</v>
      </c>
    </row>
    <row r="8" spans="1:27" x14ac:dyDescent="0.35">
      <c r="A8" s="7">
        <v>4</v>
      </c>
      <c r="B8" s="14" t="s">
        <v>28</v>
      </c>
      <c r="C8" s="15" t="s">
        <v>29</v>
      </c>
      <c r="D8" s="16" t="str">
        <f t="shared" si="0"/>
        <v>FN25-26-01735</v>
      </c>
      <c r="E8" s="17">
        <v>45925</v>
      </c>
      <c r="F8" s="8" t="s">
        <v>53</v>
      </c>
      <c r="G8" s="18" t="s">
        <v>32</v>
      </c>
      <c r="H8" s="18" t="s">
        <v>33</v>
      </c>
      <c r="I8" s="24" t="s">
        <v>54</v>
      </c>
      <c r="J8" s="24" t="s">
        <v>55</v>
      </c>
      <c r="K8" s="24" t="s">
        <v>43</v>
      </c>
      <c r="L8" s="25">
        <v>355757865</v>
      </c>
      <c r="M8" s="25"/>
      <c r="N8" s="17" t="s">
        <v>56</v>
      </c>
      <c r="O8" s="23">
        <v>42000</v>
      </c>
      <c r="P8" s="23">
        <v>2240</v>
      </c>
      <c r="Q8" s="21" t="s">
        <v>38</v>
      </c>
      <c r="R8" s="22">
        <v>45905</v>
      </c>
      <c r="S8" s="23">
        <v>2480</v>
      </c>
      <c r="T8" s="23">
        <v>0</v>
      </c>
      <c r="U8" s="23">
        <v>0</v>
      </c>
      <c r="V8" s="28">
        <v>2480</v>
      </c>
      <c r="W8" s="28" t="s">
        <v>59</v>
      </c>
      <c r="X8" s="28"/>
      <c r="Y8" s="28"/>
      <c r="Z8" s="8" t="s">
        <v>51</v>
      </c>
      <c r="AA8" s="26" t="s">
        <v>57</v>
      </c>
    </row>
    <row r="10" spans="1:27" x14ac:dyDescent="0.35">
      <c r="T10" s="30"/>
      <c r="U10" s="30">
        <f>SUM(S4:S8)</f>
        <v>15200</v>
      </c>
    </row>
    <row r="11" spans="1:27" x14ac:dyDescent="0.35">
      <c r="S11" s="30" t="s">
        <v>63</v>
      </c>
      <c r="T11" s="30">
        <f>SUM(S11:S14)</f>
        <v>11806.869999999999</v>
      </c>
      <c r="U11" s="31">
        <f>U10-V5</f>
        <v>12960</v>
      </c>
    </row>
    <row r="12" spans="1:27" x14ac:dyDescent="0.35">
      <c r="S12">
        <v>2240</v>
      </c>
      <c r="T12" s="31">
        <f>Y7</f>
        <v>1153.1300000000001</v>
      </c>
      <c r="U12" s="30"/>
    </row>
    <row r="13" spans="1:27" x14ac:dyDescent="0.35">
      <c r="S13">
        <v>7086.87</v>
      </c>
      <c r="T13" s="30"/>
      <c r="U13" s="30"/>
    </row>
    <row r="14" spans="1:27" x14ac:dyDescent="0.35">
      <c r="S14">
        <v>2480</v>
      </c>
      <c r="T14" s="30">
        <f>SUM(T11:T12)</f>
        <v>12960</v>
      </c>
      <c r="U14" s="31">
        <f>U11</f>
        <v>12960</v>
      </c>
    </row>
  </sheetData>
  <conditionalFormatting sqref="L8:M8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list" allowBlank="1" showInputMessage="1" showErrorMessage="1" sqref="Z5:Z8" xr:uid="{92F2DC0B-0E5D-4203-975E-F5E4B46697C3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8" xr:uid="{0A403F90-84C9-4FA5-8F13-DA32B4F4F17F}">
      <formula1>Type</formula1>
    </dataValidation>
    <dataValidation type="date" allowBlank="1" showInputMessage="1" showErrorMessage="1" errorTitle="Incorrect Value Entered" error="Enter Valid Date" sqref="N5:N8" xr:uid="{A43D4FCE-7B68-4E01-B47C-2454BA9BCB43}">
      <formula1>42370</formula1>
      <formula2>47848</formula2>
    </dataValidation>
    <dataValidation type="custom" allowBlank="1" showInputMessage="1" showErrorMessage="1" sqref="E7:E8" xr:uid="{58069F94-991A-4951-90A1-E2B9D358AA28}">
      <formula1>ISNUMBER(E7)*(E7&gt;=DATE(2023,10,1))*(E7&lt;=DATE(2031,12,31))*(INT(E7)=E7)</formula1>
    </dataValidation>
    <dataValidation type="custom" allowBlank="1" showInputMessage="1" showErrorMessage="1" error="Enter Valid date_x000a_" sqref="E6" xr:uid="{7FC08DCC-E35D-4BC2-816C-F136DCEE782F}">
      <formula1>ISNUMBER(E6)*(E6&gt;=DATE(2023,10,1))*(E6&lt;=DATE(2031,12,31))*(INT(E6)=E6)</formula1>
    </dataValidation>
    <dataValidation type="custom" allowBlank="1" showInputMessage="1" showErrorMessage="1" error="Enter Valid Date_x000a_" sqref="E5" xr:uid="{49E45E3A-C7AE-4EFF-A62F-E3A0C672BB67}">
      <formula1>ISNUMBER(E5)*(E5&gt;=DATE(2023,10,1))*(E5&lt;=DATE(2031,12,31))*(INT(E5)=E5)</formula1>
    </dataValidation>
    <dataValidation allowBlank="1" showErrorMessage="1" sqref="C5 B5:B8" xr:uid="{42FC0A84-DB3C-4E62-B938-4DCFA5F868DE}"/>
    <dataValidation type="date" allowBlank="1" showInputMessage="1" showErrorMessage="1" sqref="N4" xr:uid="{77268FCC-3886-4A3D-9A5F-26DB68E2ED9A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8" xr:uid="{8E13EB60-A66A-4092-B7E6-F513D9743E71}">
      <formula1>IF(ISNUMBER(DATE(RIGHT(E5,4),MONTH(LEFT(MID(E5,4,3),2)&amp;"1"),LEFT(E5,2))),E5,9^9)</formula1>
    </dataValidation>
  </dataValidations>
  <hyperlinks>
    <hyperlink ref="E3" location="'Fraud Investigation Report'!G5" display="Home" xr:uid="{A8AAAAE9-B646-4425-A2FB-E02ACBADE6A5}"/>
    <hyperlink ref="V3" location="'Fraud Investigation Report'!G5" display="Home" xr:uid="{ED4DD3C6-9C7D-4B5E-9235-868E1818238F}"/>
    <hyperlink ref="F3" location="'Loan Outstanding Report'!BG5" display="Loan O/s Report" xr:uid="{30354BE9-828C-428A-9177-B440F678CC32}"/>
    <hyperlink ref="Z3" location="'Loan Outstanding Report'!BG5" display="Loan O/s Report" xr:uid="{4E2CA258-0E09-47BF-B683-1FFDDC2A41A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147B4-7D74-403F-8F45-1C104E9C018D}">
  <dimension ref="A1"/>
  <sheetViews>
    <sheetView tabSelected="1" topLeftCell="A18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2025-12-06T09:17:13Z</dcterms:created>
  <dcterms:modified xsi:type="dcterms:W3CDTF">2025-12-06T09:27:45Z</dcterms:modified>
</cp:coreProperties>
</file>