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ocuments/Downloads/"/>
    </mc:Choice>
  </mc:AlternateContent>
  <xr:revisionPtr revIDLastSave="5" documentId="8_{338AD9AF-4D85-4F8C-A9AC-A2D407AF78E9}" xr6:coauthVersionLast="47" xr6:coauthVersionMax="47" xr10:uidLastSave="{98B224AA-BF2A-4211-AC8A-28CADAFEC8A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<sst xmlns="http://schemas.openxmlformats.org/spreadsheetml/2006/main" count="352" uniqueCount="302">
  <si>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</si>
  <si>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</si>
  <si>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</si>
  <si>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</si>
  <si>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</si>
  <si>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</si>
  <si>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</si>
  <si>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</si>
  <si>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</si>
  <si>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</si>
  <si>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</si>
  <si>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</si>
  <si>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</si>
  <si>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</si>
  <si>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</si>
  <si>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</si>
  <si>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</si>
  <si>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</si>
  <si>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</si>
  <si>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</si>
  <si>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</si>
  <si>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</si>
  <si>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</si>
  <si>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</si>
  <si>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</si>
  <si>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</si>
  <si>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</si>
  <si>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</si>
  <si>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</si>
  <si>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</si>
  <si>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</si>
  <si>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</si>
  <si>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</si>
  <si>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</si>
  <si>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</si>
  <si>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</si>
  <si>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</si>
  <si>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</si>
  <si>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</si>
  <si>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</si>
  <si>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</si>
  <si>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</si>
  <si>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</si>
  <si>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</si>
  <si>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</si>
  <si>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</si>
  <si>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</si>
  <si>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</si>
  <si>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</si>
  <si>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</si>
  <si>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</si>
  <si>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</si>
  <si>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</si>
  <si>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</si>
  <si>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</si>
  <si>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</si>
  <si>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</si>
  <si>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</si>
  <si>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</si>
  <si>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</si>
  <si>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</si>
  <si>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</si>
  <si>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</si>
  <si>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</si>
  <si>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</si>
  <si>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</si>
  <si>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</si>
  <si>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</si>
  <si>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</si>
  <si>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</si>
  <si>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</si>
  <si>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</si>
  <si>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</si>
  <si>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</si>
  <si>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</si>
  <si>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</si>
  <si>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</si>
  <si>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</si>
  <si>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</si>
  <si>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</si>
  <si>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</si>
  <si>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</si>
  <si>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</si>
  <si>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</si>
  <si>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</si>
  <si>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</si>
  <si>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</si>
  <si>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</si>
  <si>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</si>
  <si>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</si>
  <si>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</si>
  <si>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</si>
  <si>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</si>
  <si>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</si>
  <si>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</si>
  <si>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</si>
  <si>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</si>
  <si>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</si>
  <si>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</si>
  <si>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</si>
  <si>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</si>
  <si>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</si>
  <si>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</si>
  <si>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</si>
  <si>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</si>
  <si>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</si>
  <si>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</si>
  <si>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</si>
  <si>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</si>
  <si>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</si>
  <si>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</si>
  <si>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</si>
  <si>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</si>
  <si>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</si>
  <si>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</si>
  <si>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</si>
  <si>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</si>
  <si>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</si>
  <si>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</si>
  <si>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</si>
  <si>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</si>
  <si>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</si>
  <si>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</si>
  <si>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</si>
  <si>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</si>
  <si>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</si>
  <si>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</si>
  <si>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</si>
  <si>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</si>
  <si>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</si>
  <si>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</si>
  <si>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</si>
  <si>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</si>
  <si>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</si>
  <si>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</si>
  <si>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</si>
  <si>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</si>
  <si>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</si>
  <si>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</si>
  <si>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</si>
  <si>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</si>
  <si>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</si>
  <si>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</si>
  <si>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</si>
  <si>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</si>
  <si>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</si>
  <si>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</si>
  <si>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</si>
  <si>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</si>
  <si>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</si>
  <si>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</si>
  <si>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</si>
  <si>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</si>
  <si>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</si>
  <si>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</si>
  <si>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</si>
  <si>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</si>
  <si>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</si>
  <si>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</si>
  <si>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</si>
  <si>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</si>
  <si>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</si>
  <si>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</si>
  <si>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</si>
  <si>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</si>
  <si>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</si>
  <si>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</si>
  <si>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</si>
  <si>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</si>
  <si>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</si>
  <si>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</si>
  <si>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</si>
  <si>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</si>
  <si>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</si>
  <si>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</si>
  <si>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</si>
  <si>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</si>
  <si>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</si>
  <si>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</si>
  <si>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</si>
  <si>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</si>
  <si>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</si>
  <si>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</si>
  <si>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</si>
  <si>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</si>
  <si>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</si>
  <si>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</si>
  <si>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</si>
  <si>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</si>
  <si>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</si>
  <si>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</si>
  <si>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</si>
  <si>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</si>
  <si>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</si>
  <si>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</si>
  <si>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</si>
  <si>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</si>
  <si>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</si>
  <si>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</si>
  <si>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</si>
  <si>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</si>
  <si>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</si>
  <si>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</si>
  <si>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</si>
  <si>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</si>
  <si>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</si>
  <si>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</si>
  <si>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</si>
  <si>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</si>
  <si>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</si>
  <si>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</si>
  <si>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</si>
  <si>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</si>
  <si>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</si>
  <si>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</si>
  <si>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</si>
  <si>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</si>
  <si>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</si>
  <si>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</si>
  <si>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</si>
  <si>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</si>
  <si>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</si>
  <si>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</si>
  <si>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</si>
  <si>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</si>
  <si>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</si>
  <si>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</si>
  <si>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</si>
  <si>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</si>
  <si>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</si>
  <si>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</si>
  <si>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</si>
  <si>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</si>
  <si>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</si>
  <si>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</si>
  <si>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</si>
  <si>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</si>
  <si>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</si>
  <si>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</si>
  <si>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</si>
  <si>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</si>
  <si>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</si>
  <si>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</si>
  <si>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</si>
  <si>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</si>
  <si>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</si>
  <si>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</si>
  <si>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</si>
  <si>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</si>
  <si>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</si>
  <si>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Available &amp; Updated</t>
  </si>
  <si>
    <t>Bihar-2</t>
  </si>
  <si>
    <t>BM</t>
  </si>
  <si>
    <t>North</t>
  </si>
  <si>
    <t>Chetana</t>
  </si>
  <si>
    <t>HINDU</t>
  </si>
  <si>
    <t>Agriculture &amp; Farming</t>
  </si>
  <si>
    <t>1</t>
  </si>
  <si>
    <t>1 Yrs</t>
  </si>
  <si>
    <t>&lt;= 2 Years</t>
  </si>
  <si>
    <t>Open</t>
  </si>
  <si>
    <t>Credit Assistant</t>
  </si>
  <si>
    <t>FIR Not Filled</t>
  </si>
  <si>
    <t>CSS</t>
  </si>
  <si>
    <t>Saketnath Thakur/SF0062081</t>
  </si>
  <si>
    <t>Absconding</t>
  </si>
  <si>
    <t>Completed-Report Submitted</t>
  </si>
  <si>
    <t>BH3946</t>
  </si>
  <si>
    <t>Aurangabad (BH)</t>
  </si>
  <si>
    <t>Goh</t>
  </si>
  <si>
    <t>Aurangabad(BH)</t>
  </si>
  <si>
    <t>Gaya</t>
  </si>
  <si>
    <t>Aurangabad ( BH)</t>
  </si>
  <si>
    <t>Malawn</t>
  </si>
  <si>
    <t>SF0075172</t>
  </si>
  <si>
    <t>Ranjeet  kumar</t>
  </si>
  <si>
    <t>702500 C2</t>
  </si>
  <si>
    <t>702500 C2 Lasara1</t>
  </si>
  <si>
    <t>SSF5089697</t>
  </si>
  <si>
    <t>SC</t>
  </si>
  <si>
    <t>KUSUM DEVI</t>
  </si>
  <si>
    <t>15-Dec-2023</t>
  </si>
  <si>
    <t>08</t>
  </si>
  <si>
    <t>15 Dec 2023</t>
  </si>
  <si>
    <t>08-Jan-2024</t>
  </si>
  <si>
    <t>08-May-2025</t>
  </si>
  <si>
    <t/>
  </si>
  <si>
    <t>7488331971</t>
  </si>
  <si>
    <t>Randhir Kumar/SF0059879</t>
  </si>
  <si>
    <t>Kunal Kumar</t>
  </si>
  <si>
    <t>SF0073965</t>
  </si>
  <si>
    <t>LO</t>
  </si>
  <si>
    <t>Lalu Kumar Ram</t>
  </si>
  <si>
    <t>SF0047224</t>
  </si>
  <si>
    <t>Ranjay  Kumar</t>
  </si>
  <si>
    <t>SF0073262</t>
  </si>
  <si>
    <t>Ravi Kumar Ranjan/SF0072744</t>
  </si>
  <si>
    <t>Akash Kumar/SF0031337</t>
  </si>
  <si>
    <t>LO Ranjay  Kumar/SF0073262 has taken the preclose amount of Rs.16141/- on dated-16/03/2025 but only two emi-2240*2=4480 has been posted in FIMO and rest rs.11661/- kept in his pocket.</t>
  </si>
  <si>
    <t>Rs.175129 mentioned in peety expenses is deposited into wrong bank account in the month of April-2025 for the same mail has been raised to HO account team but the case still pending to resolve.</t>
  </si>
  <si>
    <t>Complaint raised by borrower that she paid the preclose amount but still showing od. Post verification it is observed that rs.16141/- paid to Ranjay/SF0073262 through UPI to close her loan but he did not close her loan in fimo even he post only 02 emi of rs.2240*2=4480/- and rest rs.11661/- kept in his pocket. The final fraud amount is rs.11661/-.</t>
  </si>
  <si>
    <t>FN25-26-01771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</si>
</sst>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G5" sqref="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BH3946</v>
      </c>
      <c r="D5" s="63" t="str">
        <f>IF('Physical Cash at Safe'!D28="Yes", 'Physical Cash at Safe'!A4, 'Borrower Wise Details'!C5)</f>
        <v>Aurangabad ( BH)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45852</v>
      </c>
      <c r="H5" s="106" t="s">
        <v>263</v>
      </c>
      <c r="I5" s="61">
        <v>45881</v>
      </c>
      <c r="J5" s="74" t="str">
        <f>IF('Physical Cash at Safe'!D28="Yes",'Physical Cash at Safe'!E28,IF('Borrower Wise Details'!D5&lt;&gt;"",'Borrower Wise Details'!D5,""))</f>
        <v>FN25-26-01771</v>
      </c>
      <c r="K5" s="81">
        <v>1</v>
      </c>
      <c r="L5" s="82">
        <v>16141</v>
      </c>
      <c r="M5" s="82">
        <v>4480</v>
      </c>
      <c r="N5" s="82" t="s">
        <v>246</v>
      </c>
      <c r="O5" s="82" t="s">
        <v>297</v>
      </c>
      <c r="P5" s="82" t="s">
        <v>296</v>
      </c>
      <c r="Q5" s="82" t="s">
        <v>264</v>
      </c>
      <c r="R5" s="75" t="str">
        <f>IF('Physical Cash at Safe'!$D$28="Yes", 'Physical Cash at Safe'!$A$28, IF('Borrower Wise Details'!F5&lt;&gt;"", 'Borrower Wise Details'!F5, ""))</f>
        <v>Ranjay 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SF0073262</v>
      </c>
      <c r="U5" s="77" t="s">
        <v>265</v>
      </c>
      <c r="V5" s="61">
        <v>45814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266</v>
      </c>
      <c r="Z5" s="61">
        <v>45881</v>
      </c>
      <c r="AA5" s="61">
        <v>45881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16141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5">
        <f>IF(AND(AC5="", AD5=""), "", IF(AD5="", AC5, AC5 - IF(ISNUMBER(AD5), AD5, 0)))</f>
        <v>11661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45881</v>
      </c>
      <c r="AH5" s="70" t="s">
        <v>300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G5" sqref="G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BH3946</v>
      </c>
      <c r="C5" s="50" t="str">
        <f>IF('Fraud Investigation Report'!D5="", "", 'Fraud Investigation Report'!D5)</f>
        <v>Aurangabad ( BH)</v>
      </c>
      <c r="D5" s="68" t="str">
        <f>IF(OR('Fraud Investigation Report'!R5="", 'Fraud Investigation Report'!R5=0), "", 'Fraud Investigation Report'!R5)</f>
        <v>Ranjay  Kumar</v>
      </c>
      <c r="E5" s="68" t="str">
        <f>IF(OR('Fraud Investigation Report'!T5="", 'Fraud Investigation Report'!T5=0), "", 'Fraud Investigation Report'!T5)</f>
        <v>SF0073262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FN25-26-01771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16141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16141</v>
      </c>
      <c r="O5" s="69">
        <f>IF('Fraud Investigation Report'!AD5="", "", 'Fraud Investigation Report'!AD5)</f>
        <v>4480</v>
      </c>
      <c r="P5" s="125">
        <f>IF(AND(N5="", O5=""), "", IF(O5="", N5, N5 - IF(ISNUMBER(O5), O5, 0)))</f>
        <v>11661</v>
      </c>
      <c r="Q5" s="49"/>
      <c r="R5" s="84" t="s">
        <v>262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7" sqref="A7:E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1" t="s">
        <v>2</v>
      </c>
      <c r="B1" s="152"/>
      <c r="C1" s="152"/>
      <c r="D1" s="152"/>
      <c r="E1" s="153"/>
    </row>
    <row r="2" spans="1:5" ht="18" x14ac:dyDescent="0.35">
      <c r="A2" s="14"/>
      <c r="B2" s="154" t="s">
        <v>3</v>
      </c>
      <c r="C2" s="154"/>
      <c r="D2" s="15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267</v>
      </c>
      <c r="B4" s="41" t="s">
        <v>268</v>
      </c>
      <c r="C4" s="41" t="s">
        <v>269</v>
      </c>
      <c r="D4" s="41" t="s">
        <v>270</v>
      </c>
      <c r="E4" s="41" t="s">
        <v>271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45881</v>
      </c>
      <c r="C6" s="18">
        <v>45880</v>
      </c>
      <c r="D6" s="18">
        <v>45881</v>
      </c>
      <c r="E6" s="19">
        <v>0.5625</v>
      </c>
    </row>
    <row r="7" spans="1:5" ht="15.6" x14ac:dyDescent="0.3">
      <c r="A7" s="155" t="s">
        <v>70</v>
      </c>
      <c r="B7" s="156"/>
      <c r="C7" s="156"/>
      <c r="D7" s="156"/>
      <c r="E7" s="156"/>
    </row>
    <row r="8" spans="1:5" ht="15" customHeight="1" x14ac:dyDescent="0.3">
      <c r="A8" s="157" t="s">
        <v>71</v>
      </c>
      <c r="B8" s="159" t="s">
        <v>92</v>
      </c>
      <c r="C8" s="160"/>
      <c r="D8" s="161" t="s">
        <v>72</v>
      </c>
      <c r="E8" s="162"/>
    </row>
    <row r="9" spans="1:5" ht="14.4" x14ac:dyDescent="0.3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234389</v>
      </c>
      <c r="C18" s="23">
        <f>B18</f>
        <v>234389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234389</v>
      </c>
      <c r="D19" s="30" t="s">
        <v>76</v>
      </c>
      <c r="E19" s="31">
        <f>SUM(E10:E18)</f>
        <v>0</v>
      </c>
    </row>
    <row r="20" spans="1:5" ht="30" customHeight="1" x14ac:dyDescent="0.3">
      <c r="A20" s="163" t="s">
        <v>97</v>
      </c>
      <c r="B20" s="164"/>
      <c r="C20" s="32">
        <v>234389</v>
      </c>
      <c r="D20" s="33" t="s">
        <v>91</v>
      </c>
      <c r="E20" s="34">
        <v>175129</v>
      </c>
    </row>
    <row r="21" spans="1:5" ht="30" customHeight="1" x14ac:dyDescent="0.3">
      <c r="A21" s="165" t="s">
        <v>88</v>
      </c>
      <c r="B21" s="166"/>
      <c r="C21" s="34">
        <v>0</v>
      </c>
      <c r="D21" s="33" t="s">
        <v>89</v>
      </c>
      <c r="E21" s="34">
        <v>59260</v>
      </c>
    </row>
    <row r="22" spans="1:5" ht="30" customHeight="1" x14ac:dyDescent="0.3">
      <c r="A22" s="165" t="s">
        <v>77</v>
      </c>
      <c r="B22" s="166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5" t="s">
        <v>79</v>
      </c>
      <c r="B23" s="166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0" t="s">
        <v>299</v>
      </c>
      <c r="C24" s="150"/>
      <c r="D24" s="150"/>
      <c r="E24" s="150"/>
    </row>
    <row r="25" spans="1:5" ht="57.75" customHeight="1" x14ac:dyDescent="0.3">
      <c r="A25" s="36" t="s">
        <v>81</v>
      </c>
      <c r="B25" s="139" t="s">
        <v>299</v>
      </c>
      <c r="C25" s="139"/>
      <c r="D25" s="139"/>
      <c r="E25" s="139"/>
    </row>
    <row r="26" spans="1:5" ht="20.100000000000001" customHeight="1" x14ac:dyDescent="0.3">
      <c r="A26" s="144" t="s">
        <v>189</v>
      </c>
      <c r="B26" s="144"/>
      <c r="C26" s="144"/>
      <c r="D26" s="144"/>
      <c r="E26" s="144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2" t="s">
        <v>218</v>
      </c>
      <c r="E29" s="143"/>
    </row>
    <row r="30" spans="1:5" ht="40.049999999999997" customHeight="1" x14ac:dyDescent="0.3">
      <c r="A30" s="126"/>
      <c r="B30" s="126"/>
      <c r="C30" s="127">
        <f>A30-B30</f>
        <v>0</v>
      </c>
      <c r="D30" s="145"/>
      <c r="E30" s="146"/>
    </row>
    <row r="31" spans="1:5" ht="15" customHeight="1" x14ac:dyDescent="0.3">
      <c r="A31" s="147"/>
      <c r="B31" s="148"/>
      <c r="C31" s="148"/>
      <c r="D31" s="148"/>
      <c r="E31" s="149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40" t="s">
        <v>250</v>
      </c>
      <c r="E32" s="141"/>
    </row>
    <row r="33" spans="1:5" ht="18" customHeight="1" x14ac:dyDescent="0.3">
      <c r="A33" s="37" t="s">
        <v>83</v>
      </c>
      <c r="B33" s="130" t="s">
        <v>247</v>
      </c>
      <c r="C33" s="39" t="s">
        <v>84</v>
      </c>
      <c r="D33" s="134" t="s">
        <v>248</v>
      </c>
      <c r="E33" s="135"/>
    </row>
    <row r="34" spans="1:5" ht="27.6" x14ac:dyDescent="0.3">
      <c r="A34" s="39" t="s">
        <v>220</v>
      </c>
      <c r="B34" s="131" t="s">
        <v>289</v>
      </c>
      <c r="C34" s="39" t="s">
        <v>221</v>
      </c>
      <c r="D34" s="136" t="s">
        <v>292</v>
      </c>
      <c r="E34" s="137"/>
    </row>
    <row r="35" spans="1:5" ht="27.6" x14ac:dyDescent="0.3">
      <c r="A35" s="39" t="s">
        <v>222</v>
      </c>
      <c r="B35" s="131" t="s">
        <v>290</v>
      </c>
      <c r="C35" s="39" t="s">
        <v>224</v>
      </c>
      <c r="D35" s="136" t="s">
        <v>293</v>
      </c>
      <c r="E35" s="137"/>
    </row>
    <row r="36" spans="1:5" ht="25.5" customHeight="1" x14ac:dyDescent="0.3">
      <c r="A36" s="39" t="s">
        <v>223</v>
      </c>
      <c r="B36" s="38" t="s">
        <v>291</v>
      </c>
      <c r="C36" s="39" t="s">
        <v>225</v>
      </c>
      <c r="D36" s="138" t="s">
        <v>252</v>
      </c>
      <c r="E36" s="138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110" zoomScaleNormal="110" workbookViewId="0">
      <selection activeCell="F4" sqref="F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BH3946</v>
      </c>
      <c r="C5" s="118" t="str">
        <f>IF('Loan Outstanding Report'!$H$5="", "", 'Loan Outstanding Report'!$H$5)</f>
        <v>Aurangabad ( BH)</v>
      </c>
      <c r="D5" s="41" t="s">
        <v>301</v>
      </c>
      <c r="E5" s="65">
        <v>45881</v>
      </c>
      <c r="F5" s="38" t="s">
        <v>294</v>
      </c>
      <c r="G5" s="49" t="s">
        <v>295</v>
      </c>
      <c r="H5" s="49" t="s">
        <v>261</v>
      </c>
      <c r="I5" s="119" t="s">
        <v>276</v>
      </c>
      <c r="J5" s="119" t="s">
        <v>278</v>
      </c>
      <c r="K5" s="119" t="s">
        <v>280</v>
      </c>
      <c r="L5" s="11">
        <v>354141208</v>
      </c>
      <c r="M5" s="65" t="s">
        <v>281</v>
      </c>
      <c r="N5" s="123">
        <v>42000</v>
      </c>
      <c r="O5" s="123">
        <v>2240</v>
      </c>
      <c r="P5" s="120" t="s">
        <v>140</v>
      </c>
      <c r="Q5" s="80">
        <v>45732</v>
      </c>
      <c r="R5" s="123">
        <v>16141</v>
      </c>
      <c r="S5" s="123">
        <v>4480</v>
      </c>
      <c r="T5" s="123">
        <v>0</v>
      </c>
      <c r="U5" s="124">
        <f t="shared" ref="U5" si="0">IF(AND(ISBLANK(R5),ISBLANK(S5),ISBLANK(T5)),"",R5-(S5+T5))</f>
        <v>11661</v>
      </c>
      <c r="V5" s="116" t="s">
        <v>202</v>
      </c>
      <c r="W5" s="121" t="s">
        <v>298</v>
      </c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>
        <v>45881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>
        <v>45881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>
        <v>0.38194444444444442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 t="s">
        <v>253</v>
      </c>
      <c r="C5" s="38" t="s">
        <v>251</v>
      </c>
      <c r="D5" s="38" t="s">
        <v>271</v>
      </c>
      <c r="E5" s="38" t="s">
        <v>270</v>
      </c>
      <c r="F5" s="38" t="s">
        <v>269</v>
      </c>
      <c r="G5" s="84" t="s">
        <v>267</v>
      </c>
      <c r="H5" s="38" t="s">
        <v>272</v>
      </c>
      <c r="I5" s="84">
        <v>21150</v>
      </c>
      <c r="J5" s="38" t="s">
        <v>273</v>
      </c>
      <c r="K5" s="84">
        <v>21150</v>
      </c>
      <c r="L5" s="84" t="s">
        <v>274</v>
      </c>
      <c r="M5" s="38" t="s">
        <v>275</v>
      </c>
      <c r="N5" s="84">
        <v>364493</v>
      </c>
      <c r="O5" s="84" t="s">
        <v>276</v>
      </c>
      <c r="P5" s="84">
        <v>526964</v>
      </c>
      <c r="Q5" s="38" t="s">
        <v>277</v>
      </c>
      <c r="R5" s="38" t="s">
        <v>254</v>
      </c>
      <c r="S5" s="84" t="s">
        <v>278</v>
      </c>
      <c r="T5" s="84" t="s">
        <v>278</v>
      </c>
      <c r="U5" s="84" t="s">
        <v>279</v>
      </c>
      <c r="V5" s="84" t="s">
        <v>255</v>
      </c>
      <c r="W5" s="84">
        <v>541</v>
      </c>
      <c r="X5" s="38" t="s">
        <v>256</v>
      </c>
      <c r="Y5" s="84">
        <v>354141208</v>
      </c>
      <c r="Z5" s="38" t="s">
        <v>280</v>
      </c>
      <c r="AA5" s="107" t="s">
        <v>281</v>
      </c>
      <c r="AB5" s="84">
        <v>42000</v>
      </c>
      <c r="AC5" s="107" t="s">
        <v>282</v>
      </c>
      <c r="AD5" s="84">
        <v>24</v>
      </c>
      <c r="AE5" s="84" t="s">
        <v>257</v>
      </c>
      <c r="AF5" s="84" t="s">
        <v>258</v>
      </c>
      <c r="AG5" s="107" t="s">
        <v>283</v>
      </c>
      <c r="AH5" s="84" t="s">
        <v>259</v>
      </c>
      <c r="AI5" s="107" t="s">
        <v>284</v>
      </c>
      <c r="AJ5" s="84">
        <v>2240</v>
      </c>
      <c r="AK5" s="84">
        <v>2240</v>
      </c>
      <c r="AL5" s="107" t="s">
        <v>285</v>
      </c>
      <c r="AM5" s="84">
        <v>27767.59</v>
      </c>
      <c r="AN5" s="111">
        <v>10312.41</v>
      </c>
      <c r="AO5" s="111">
        <v>38080</v>
      </c>
      <c r="AP5" s="111">
        <v>14232.41</v>
      </c>
      <c r="AQ5" s="111">
        <v>1205.5899999999999</v>
      </c>
      <c r="AR5" s="111">
        <v>15438</v>
      </c>
      <c r="AS5" s="111">
        <v>5946.32</v>
      </c>
      <c r="AT5" s="111">
        <v>773.68</v>
      </c>
      <c r="AU5" s="111">
        <v>6720</v>
      </c>
      <c r="AV5" s="84">
        <v>20</v>
      </c>
      <c r="AW5" s="84"/>
      <c r="AX5" s="84"/>
      <c r="AY5" s="107"/>
      <c r="AZ5" s="84"/>
      <c r="BA5" s="84"/>
      <c r="BB5" s="84" t="s">
        <v>260</v>
      </c>
      <c r="BC5" s="84" t="s">
        <v>286</v>
      </c>
      <c r="BD5" s="107"/>
      <c r="BE5" s="84">
        <v>0</v>
      </c>
      <c r="BF5" s="38" t="s">
        <v>278</v>
      </c>
      <c r="BG5" s="84" t="s">
        <v>287</v>
      </c>
      <c r="BH5" s="113" t="s">
        <v>288</v>
      </c>
      <c r="BI5" s="38" t="s">
        <v>111</v>
      </c>
      <c r="BJ5" s="85">
        <v>45881</v>
      </c>
      <c r="BK5" s="84"/>
      <c r="BL5" s="38"/>
      <c r="BM5" s="114" t="s">
        <v>119</v>
      </c>
      <c r="BN5" s="115" t="s">
        <v>199</v>
      </c>
      <c r="BO5" s="84" t="s">
        <v>244</v>
      </c>
      <c r="BP5" s="84">
        <v>16141</v>
      </c>
      <c r="BQ5" s="116" t="s">
        <v>202</v>
      </c>
      <c r="BR5" s="132" t="s">
        <v>298</v>
      </c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2025-08-12T18:11:26Z</dcterms:modified>
</cp:coreProperties>
</file>