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Fraud Investigation Report UPGL2123 Raebareli (Complaint No.FN25-26-01785)/"/>
    </mc:Choice>
  </mc:AlternateContent>
  <xr:revisionPtr revIDLastSave="153" documentId="8_{3FBF647F-5D9F-4FEC-A389-4BF0F7D8376B}" xr6:coauthVersionLast="47" xr6:coauthVersionMax="47" xr10:uidLastSave="{E72CEC0F-73FC-41B8-8E1C-FC09DC13DC0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<sst xmlns="http://schemas.openxmlformats.org/spreadsheetml/2006/main" count="349" uniqueCount="293">
  <si>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</si>
  <si>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</si>
  <si>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</si>
  <si>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</si>
  <si>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</si>
  <si>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</si>
  <si>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</si>
  <si>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</si>
  <si>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</si>
  <si>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</si>
  <si>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</si>
  <si>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</si>
  <si>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</si>
  <si>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</si>
  <si>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</si>
  <si>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</si>
  <si>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</si>
  <si>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</si>
  <si>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</si>
  <si>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</si>
  <si>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</si>
  <si>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</si>
  <si>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</si>
  <si>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</si>
  <si>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</si>
  <si>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</si>
  <si>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</si>
  <si>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</si>
  <si>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</si>
  <si>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</si>
  <si>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</si>
  <si>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</si>
  <si>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</si>
  <si>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</si>
  <si>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</si>
  <si>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</si>
  <si>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</si>
  <si>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</si>
  <si>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</si>
  <si>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</si>
  <si>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</si>
  <si>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</si>
  <si>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</si>
  <si>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</si>
  <si>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</si>
  <si>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</si>
  <si>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</si>
  <si>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</si>
  <si>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</si>
  <si>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</si>
  <si>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</si>
  <si>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</si>
  <si>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</si>
  <si>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</si>
  <si>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</si>
  <si>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</si>
  <si>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</si>
  <si>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</si>
  <si>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</si>
  <si>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</si>
  <si>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</si>
  <si>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</si>
  <si>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</si>
  <si>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</si>
  <si>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</si>
  <si>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</si>
  <si>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</si>
  <si>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</si>
  <si>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</si>
  <si>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</si>
  <si>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</si>
  <si>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</si>
  <si>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</si>
  <si>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</si>
  <si>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</si>
  <si>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</si>
  <si>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</si>
  <si>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</si>
  <si>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</si>
  <si>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</si>
  <si>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</si>
  <si>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</si>
  <si>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</si>
  <si>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</si>
  <si>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</si>
  <si>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</si>
  <si>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</si>
  <si>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</si>
  <si>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</si>
  <si>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</si>
  <si>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</si>
  <si>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</si>
  <si>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</si>
  <si>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</si>
  <si>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</si>
  <si>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</si>
  <si>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</si>
  <si>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</si>
  <si>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</si>
  <si>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</si>
  <si>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</si>
  <si>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</si>
  <si>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</si>
  <si>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</si>
  <si>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</si>
  <si>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</si>
  <si>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</si>
  <si>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</si>
  <si>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</si>
  <si>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</si>
  <si>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</si>
  <si>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</si>
  <si>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</si>
  <si>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</si>
  <si>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</si>
  <si>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</si>
  <si>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</si>
  <si>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</si>
  <si>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</si>
  <si>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</si>
  <si>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</si>
  <si>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</si>
  <si>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</si>
  <si>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</si>
  <si>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</si>
  <si>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</si>
  <si>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</si>
  <si>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</si>
  <si>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</si>
  <si>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</si>
  <si>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</si>
  <si>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</si>
  <si>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</si>
  <si>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</si>
  <si>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</si>
  <si>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</si>
  <si>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</si>
  <si>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</si>
  <si>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</si>
  <si>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</si>
  <si>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</si>
  <si>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</si>
  <si>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</si>
  <si>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</si>
  <si>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</si>
  <si>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</si>
  <si>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</si>
  <si>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</si>
  <si>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</si>
  <si>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</si>
  <si>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</si>
  <si>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</si>
  <si>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</si>
  <si>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</si>
  <si>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</si>
  <si>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</si>
  <si>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</si>
  <si>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</si>
  <si>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</si>
  <si>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</si>
  <si>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</si>
  <si>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</si>
  <si>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</si>
  <si>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</si>
  <si>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</si>
  <si>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</si>
  <si>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</si>
  <si>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</si>
  <si>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</si>
  <si>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</si>
  <si>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</si>
  <si>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</si>
  <si>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</si>
  <si>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</si>
  <si>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</si>
  <si>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</si>
  <si>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</si>
  <si>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</si>
  <si>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</si>
  <si>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</si>
  <si>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</si>
  <si>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</si>
  <si>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</si>
  <si>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</si>
  <si>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</si>
  <si>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</si>
  <si>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</si>
  <si>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</si>
  <si>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</si>
  <si>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</si>
  <si>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</si>
  <si>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</si>
  <si>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</si>
  <si>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</si>
  <si>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</si>
  <si>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</si>
  <si>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</si>
  <si>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</si>
  <si>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</si>
  <si>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</si>
  <si>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</si>
  <si>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</si>
  <si>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</si>
  <si>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</si>
  <si>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</si>
  <si>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</si>
  <si>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</si>
  <si>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</si>
  <si>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</si>
  <si>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</si>
  <si>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</si>
  <si>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</si>
  <si>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</si>
  <si>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</si>
  <si>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</si>
  <si>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</si>
  <si>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</si>
  <si>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</si>
  <si>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</si>
  <si>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</si>
  <si>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</si>
  <si>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</si>
  <si>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</si>
  <si>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</si>
  <si>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</si>
  <si>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</si>
  <si>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</si>
  <si>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</si>
  <si>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</si>
  <si>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</si>
  <si>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</si>
  <si>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</si>
  <si>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</si>
  <si>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</si>
  <si>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</si>
  <si>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</si>
  <si>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</si>
  <si>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</si>
  <si>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</si>
  <si>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</si>
  <si>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</si>
  <si>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</si>
  <si>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</si>
  <si>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</si>
  <si>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</si>
  <si>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</si>
  <si>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</si>
  <si>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Lucknow</t>
  </si>
  <si>
    <t>Raebareli</t>
  </si>
  <si>
    <t>Panki(UP)</t>
  </si>
  <si>
    <t>UPGL2123</t>
  </si>
  <si>
    <t>Dilawalpur</t>
  </si>
  <si>
    <t>SF0088415</t>
  </si>
  <si>
    <t>Rahul Kumar Shukla</t>
  </si>
  <si>
    <t>619984</t>
  </si>
  <si>
    <t>931677</t>
  </si>
  <si>
    <t>Abhilasha - JLG Loans-Monthly-Migrated</t>
  </si>
  <si>
    <t>SID951374020788</t>
  </si>
  <si>
    <t>BC</t>
  </si>
  <si>
    <t>HINDU</t>
  </si>
  <si>
    <t>Agriculture &amp; Farming</t>
  </si>
  <si>
    <t>BASANTI</t>
  </si>
  <si>
    <t>18-Jan-2020</t>
  </si>
  <si>
    <t>Mon</t>
  </si>
  <si>
    <t>2</t>
  </si>
  <si>
    <t>6 Yrs</t>
  </si>
  <si>
    <t>18 Jan 2020</t>
  </si>
  <si>
    <t>&gt; 6 to 10 Years</t>
  </si>
  <si>
    <t>26-Dec-2023</t>
  </si>
  <si>
    <t>Open</t>
  </si>
  <si>
    <t>9005488613</t>
  </si>
  <si>
    <t>90+</t>
  </si>
  <si>
    <t>Ashish Kumar Mishra/SF0052958</t>
  </si>
  <si>
    <t>Suresh Kumar Yadav</t>
  </si>
  <si>
    <t>SF0042298</t>
  </si>
  <si>
    <t>Branch Manager</t>
  </si>
  <si>
    <t>CSS</t>
  </si>
  <si>
    <t>Resigned-Exited</t>
  </si>
  <si>
    <t>Completed-Report Submitted</t>
  </si>
  <si>
    <t>FN25-26-01785</t>
  </si>
  <si>
    <t>No Action Taken</t>
  </si>
  <si>
    <t>.</t>
  </si>
  <si>
    <t>Anurag Kumar Singh/SF0077090</t>
  </si>
  <si>
    <t>Raghwendra Mishra/SF0072609</t>
  </si>
  <si>
    <t>Santosh kumar Awasthi/SF0071931</t>
  </si>
  <si>
    <t>Vipin yadav/SF0071928</t>
  </si>
  <si>
    <t>Form Date : 13-08-2025</t>
  </si>
  <si>
    <t>To Date : 13-08-2025</t>
  </si>
  <si>
    <t>Reporting Time : 8:04 AM</t>
  </si>
  <si>
    <t>As per the loan card, Borrower Basanti/19649273 paid the below-mentioned EMI amount to the BM Suresh Kumar Yadav/SF0042298 but the same was not posted in the FIMO.
# Paid an EMI amount of Rs. 2,750/- on 05-Feb-2022.
# Paid an EMI amount of Rs. 2,750/- on 30-Jul-2022. (LO posted the partial amount of Rs. 2700/- in the FIMO on 31-Jul-2025)
Total Fraud amount: Rs. 5,500/-
Recovered amount: Rs. 2,700/-
To be recovered amount: Rs. 2,800/-
Note : # As per loan card, Two EMI updated found in the Jun'21 (One EMI updated in the column of Jun'21 and second EMI updated in the coulmn of Aug'21 with mentioned the date 19-Jun-2021 (Date is not clear) but in the Jun'21 only one EMI amount post found in the FIMO and in the Jul'25 column no any EMI updated found in the loan card, But in the FIMO, July month EMI also updated found. (Collection report is not generated before 01/10/21 due this we are not able to verify who posted the entry) hence, we consider that LO collected the EMI amount in Jun'21 as per loan card but he posted the same in the Jul'21.
# And One EMI amount updated found in the loan card on 19-Oct-21, but the same was not posted in the FIMO. (But in the month of Nov'21 loan card not updated found, But EMI updated found in the FIMO, As we know, all collection entry from Oct'21 to Jan'22 was re-updated in the FIMO on Jan'22 due to system crash, hence we consider that LO posted the EMI of Oct'21 on Nov'21.</t>
  </si>
  <si>
    <t>As per the loan card, Borrower Basanti/19649273 paid the below-mentioned EMI amount to the BM Suresh Kumar Yadav/SF0042298 but the same was not posted in the FIMO.
# Paid an EMI amount of Rs. 2,750/- on 05-Feb-2022.
Note : # As per loan card, Two EMI updated found in the Jun'21 (One EMI updated in the column of Jun'21 and second EMI updated in the coulmn of Aug'21 with mentioned the date 19-Jun-2021 (Date is not clear) but in the Jun'21 only one EMI amount post found in the FIMO and in the Jul'25 column no any EMI updated found in the loan card, But in the FIMO, July month EMI also updated found. (Collection report is not generated before 01/10/21 due this we are not able to verify who posted the entry) hence, we consider that LO collected the EMI amount in Jun'21 as per loan card but he posted the same in the Jul'21.
# And One EMI amount updated found in the loan card on 19-Oct-21, but the same was not posted in the FIMO. (But in the month of Nov'21 loan card not updated found, But EMI updated found in the FIMO, As we know, all collection entry from Oct'21 to Jan'22 was re-updated in the FIMO on Jan'22 due to system crash, hence we consider that LO posted the EMI of Oct'21 on Nov'21.</t>
  </si>
  <si>
    <t>As per the loan card, Borrower Basanti/19649273 paid the below-mentioned EMI amount to the BM Suresh Kumar Yadav/SF0042298 but the same was not posted in the FIMO.
# Paid an EMI amount of Rs. 2,750/- on 30-Jul-2022. (LO posted the partial amount of Rs. 2700/- in the FIMO on 31-Jul-2025)
Note : # As per loan card, Two EMI updated found in the Jun'21 (One EMI updated in the column of Jun'21 and second EMI updated in the coulmn of Aug'21 with mentioned the date 19-Jun-2021 (Date is not clear) but in the Jun'21 only one EMI amount post found in the FIMO and in the Jul'25 column no any EMI updated found in the loan card, But in the FIMO, July month EMI also updated found. (Collection report is not generated before 01/10/21 due this we are not able to verify who posted the entry) hence, we consider that LO collected the EMI amount in Jun'21 as per loan card but he posted the same in the Jul'21.
# And One EMI amount updated found in the loan card on 19-Oct-21, but the same was not posted in the FIMO. (But in the month of Nov'21 loan card not updated found, But EMI updated found in the FIMO, As we know, all collection entry from Oct'21 to Jan'22 was re-updated in the FIMO on Jan'22 due to system crash, hence we consider that LO posted the EMI of Oct'21 on Nov'21.</t>
  </si>
  <si>
    <t>Branch Manager Suresh Kumar Yadav/SF0042298 was found involved in collection misappropriation on the names of 01 borrowers for the amounting to Rs. 5,500/- based on the evidence available.
Total Fraud Amount = Rs. 5,500/-
Amount Recovered and Accounted in FIMO = Rs. 2,700/-
Net Fraud Amount to be recovered = Rs. 2,800/-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</si>
</sst>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UPGL2123</v>
      </c>
      <c r="D5" s="63" t="str">
        <f>IF('Physical Cash at Safe'!D28="Yes", 'Physical Cash at Safe'!B4, 'Borrower Wise Details'!C5)</f>
        <v>Raebareli</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45866</v>
      </c>
      <c r="H5" s="107" t="s">
        <v>276</v>
      </c>
      <c r="I5" s="61">
        <v>45882</v>
      </c>
      <c r="J5" s="74" t="str">
        <f>IF('Physical Cash at Safe'!D28="Yes",'Physical Cash at Safe'!E28,IF('Borrower Wise Details'!D5&lt;&gt;"",'Borrower Wise Details'!D5,""))</f>
        <v>FN25-26-01785</v>
      </c>
      <c r="K5" s="81">
        <v>1</v>
      </c>
      <c r="L5" s="82">
        <v>5500</v>
      </c>
      <c r="M5" s="82">
        <v>2700</v>
      </c>
      <c r="N5" s="82" t="s">
        <v>282</v>
      </c>
      <c r="O5" s="82" t="s">
        <v>283</v>
      </c>
      <c r="P5" s="82" t="s">
        <v>284</v>
      </c>
      <c r="Q5" s="82" t="s">
        <v>285</v>
      </c>
      <c r="R5" s="75" t="str">
        <f>IF('Physical Cash at Safe'!$D$28="Yes", 'Physical Cash at Safe'!$A$28, IF('Borrower Wise Details'!F5&lt;&gt;"", 'Borrower Wise Details'!F5, ""))</f>
        <v>Suresh Kumar Yadav</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SF0042298</v>
      </c>
      <c r="U5" s="77" t="s">
        <v>277</v>
      </c>
      <c r="V5" s="61">
        <v>45724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278</v>
      </c>
      <c r="Z5" s="61">
        <v>45882</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2700</v>
      </c>
      <c r="AE5" s="126">
        <f>IF(AND(AC5="", AD5=""), "", IF(AD5="", AC5, AC5 - IF(ISNUMBER(AD5), AD5, 0)))</f>
        <v>2800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45883</v>
      </c>
      <c r="AH5" s="70" t="s">
        <v>292</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UPGL2123</v>
      </c>
      <c r="C5" s="50" t="str">
        <f>IF('Fraud Investigation Report'!D5="", "", 'Fraud Investigation Report'!D5)</f>
        <v>Raebareli</v>
      </c>
      <c r="D5" s="68" t="str">
        <f>IF(OR('Fraud Investigation Report'!R5="", 'Fraud Investigation Report'!R5=0), "", 'Fraud Investigation Report'!R5)</f>
        <v>Suresh Kumar Yadav</v>
      </c>
      <c r="E5" s="68" t="str">
        <f>IF(OR('Fraud Investigation Report'!T5="", 'Fraud Investigation Report'!T5=0), "", 'Fraud Investigation Report'!T5)</f>
        <v>SF0042298</v>
      </c>
      <c r="F5" s="68" t="str">
        <f>IF(OR('Fraud Investigation Report'!S5="", 'Fraud Investigation Report'!S5=0), "", 'Fraud Investigation Report'!S5)</f>
        <v>Branch Manager</v>
      </c>
      <c r="G5" s="50" t="str">
        <f>IF('Fraud Investigation Report'!J5="", "", 'Fraud Investigation Report'!J5)</f>
        <v>FN25-26-01785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5500</v>
      </c>
      <c r="O5" s="69">
        <f>IF('Fraud Investigation Report'!AD5="", "", 'Fraud Investigation Report'!AD5)</f>
        <v>2700</v>
      </c>
      <c r="P5" s="126">
        <f>IF(AND(N5="", O5=""), "", IF(O5="", N5, N5 - IF(ISNUMBER(O5), O5, 0)))</f>
        <v>2800</v>
      </c>
      <c r="Q5" s="49" t="s">
        <v>244</v>
      </c>
      <c r="R5" s="84" t="s">
        <v>280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t="s">
        <v>281</v>
      </c>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t="s">
        <v>145</v>
      </c>
      <c r="C33" s="39" t="s">
        <v>84</v>
      </c>
      <c r="D33" s="149" t="s">
        <v>145</v>
      </c>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89" zoomScaleNormal="9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UPGL2123</v>
      </c>
      <c r="C5" s="119" t="str">
        <f>IF('Loan Outstanding Report'!$H$5="", "", 'Loan Outstanding Report'!$H$5)</f>
        <v>Raebareli</v>
      </c>
      <c r="D5" s="41" t="s">
        <v>279</v>
      </c>
      <c r="E5" s="65">
        <v>45882</v>
      </c>
      <c r="F5" s="38" t="s">
        <v>273</v>
      </c>
      <c r="G5" s="49" t="s">
        <v>274</v>
      </c>
      <c r="H5" s="49" t="s">
        <v>275</v>
      </c>
      <c r="I5" s="120" t="s">
        <v>254</v>
      </c>
      <c r="J5" s="120" t="s">
        <v>257</v>
      </c>
      <c r="K5" s="120" t="s">
        <v>261</v>
      </c>
      <c r="L5" s="11">
        <v>19649273</v>
      </c>
      <c r="M5" s="65" t="s">
        <v>262</v>
      </c>
      <c r="N5" s="124">
        <v>51860</v>
      </c>
      <c r="O5" s="124">
        <v>2750</v>
      </c>
      <c r="P5" s="121" t="s">
        <v>139</v>
      </c>
      <c r="Q5" s="80">
        <v>44597</v>
      </c>
      <c r="R5" s="124">
        <v>2750</v>
      </c>
      <c r="S5" s="124">
        <v>0</v>
      </c>
      <c r="T5" s="124">
        <v>0</v>
      </c>
      <c r="U5" s="125">
        <f t="shared" ref="U5" si="0">IF(AND(ISBLANK(R5),ISBLANK(S5),ISBLANK(T5)),"",R5-(S5+T5))</f>
        <v>2750</v>
      </c>
      <c r="V5" s="117" t="s">
        <v>202</v>
      </c>
      <c r="W5" s="122" t="s">
        <v>290</v>
      </c>
    </row>
    <row r="6" spans="1:23" ht="25" customHeight="1" x14ac:dyDescent="0.3">
      <c r="A6" s="64">
        <v>2</v>
      </c>
      <c r="B6" s="60" t="str">
        <f>IF(J6&lt;&gt;"", $B$5, "")</f>
        <v>UPGL2123</v>
      </c>
      <c r="C6" s="119" t="str">
        <f>IF(J6&lt;&gt;"", $C$5, "")</f>
        <v>Raebareli</v>
      </c>
      <c r="D6" s="41" t="s">
        <v>279</v>
      </c>
      <c r="E6" s="65">
        <v>45882</v>
      </c>
      <c r="F6" s="38" t="s">
        <v>273</v>
      </c>
      <c r="G6" s="49" t="s">
        <v>274</v>
      </c>
      <c r="H6" s="49" t="s">
        <v>275</v>
      </c>
      <c r="I6" s="120" t="s">
        <v>254</v>
      </c>
      <c r="J6" s="120" t="s">
        <v>257</v>
      </c>
      <c r="K6" s="120" t="s">
        <v>261</v>
      </c>
      <c r="L6" s="11">
        <v>19649273</v>
      </c>
      <c r="M6" s="65" t="s">
        <v>262</v>
      </c>
      <c r="N6" s="124">
        <v>51860</v>
      </c>
      <c r="O6" s="124">
        <v>2750</v>
      </c>
      <c r="P6" s="121" t="s">
        <v>139</v>
      </c>
      <c r="Q6" s="80">
        <v>44772</v>
      </c>
      <c r="R6" s="124">
        <v>2750</v>
      </c>
      <c r="S6" s="124">
        <v>2700</v>
      </c>
      <c r="T6" s="124">
        <v>0</v>
      </c>
      <c r="U6" s="125">
        <f t="shared" ref="U6:U69" si="1">IF(AND(ISBLANK(R6),ISBLANK(S6),ISBLANK(T6)),"",R6-(S6+T6))</f>
        <v>50</v>
      </c>
      <c r="V6" s="117" t="s">
        <v>202</v>
      </c>
      <c r="W6" s="122" t="s">
        <v>291</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O11" sqref="BO11"/>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286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287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288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248</v>
      </c>
      <c r="I5" s="84">
        <v>161063</v>
      </c>
      <c r="J5" s="38" t="s">
        <v>251</v>
      </c>
      <c r="K5" s="84">
        <v>161063</v>
      </c>
      <c r="L5" s="84" t="s">
        <v>252</v>
      </c>
      <c r="M5" s="38" t="s">
        <v>253</v>
      </c>
      <c r="N5" s="84">
        <v>274459</v>
      </c>
      <c r="O5" s="84" t="s">
        <v>254</v>
      </c>
      <c r="P5" s="84">
        <v>360289</v>
      </c>
      <c r="Q5" s="38" t="s">
        <v>255</v>
      </c>
      <c r="R5" s="38" t="s">
        <v>256</v>
      </c>
      <c r="S5" s="84" t="s">
        <v>257</v>
      </c>
      <c r="T5" s="84" t="s">
        <v>257</v>
      </c>
      <c r="U5" s="84" t="s">
        <v>258</v>
      </c>
      <c r="V5" s="84" t="s">
        <v>259</v>
      </c>
      <c r="W5" s="84">
        <v>0</v>
      </c>
      <c r="X5" s="38" t="s">
        <v>260</v>
      </c>
      <c r="Y5" s="84">
        <v>19649273</v>
      </c>
      <c r="Z5" s="38" t="s">
        <v>261</v>
      </c>
      <c r="AA5" s="108" t="s">
        <v>262</v>
      </c>
      <c r="AB5" s="84">
        <v>51860</v>
      </c>
      <c r="AC5" s="108" t="s">
        <v>263</v>
      </c>
      <c r="AD5" s="84">
        <v>24</v>
      </c>
      <c r="AE5" s="84" t="s">
        <v>264</v>
      </c>
      <c r="AF5" s="84" t="s">
        <v>265</v>
      </c>
      <c r="AG5" s="108" t="s">
        <v>266</v>
      </c>
      <c r="AH5" s="84" t="s">
        <v>267</v>
      </c>
      <c r="AI5" s="108" t="s">
        <v>262</v>
      </c>
      <c r="AJ5" s="84">
        <v>2750</v>
      </c>
      <c r="AK5" s="84">
        <v>2750</v>
      </c>
      <c r="AL5" s="108" t="s">
        <v>268</v>
      </c>
      <c r="AM5" s="84">
        <v>31138.81</v>
      </c>
      <c r="AN5" s="112">
        <v>993.2</v>
      </c>
      <c r="AO5" s="112">
        <v>32132.01</v>
      </c>
      <c r="AP5" s="112">
        <v>21916.54</v>
      </c>
      <c r="AQ5" s="112">
        <v>1616.83</v>
      </c>
      <c r="AR5" s="112">
        <v>23533.37</v>
      </c>
      <c r="AS5" s="112">
        <v>21105.19</v>
      </c>
      <c r="AT5" s="112">
        <v>1616.83</v>
      </c>
      <c r="AU5" s="112">
        <v>22722.02</v>
      </c>
      <c r="AV5" s="84">
        <v>49</v>
      </c>
      <c r="AW5" s="84">
        <v>1348</v>
      </c>
      <c r="AX5" s="84" t="s">
        <v>271</v>
      </c>
      <c r="AY5" s="108"/>
      <c r="AZ5" s="84"/>
      <c r="BA5" s="84"/>
      <c r="BB5" s="84" t="s">
        <v>269</v>
      </c>
      <c r="BC5" s="84" t="s">
        <v>145</v>
      </c>
      <c r="BD5" s="108"/>
      <c r="BE5" s="84">
        <v>0</v>
      </c>
      <c r="BF5" s="38" t="s">
        <v>257</v>
      </c>
      <c r="BG5" s="84" t="s">
        <v>270</v>
      </c>
      <c r="BH5" s="114" t="s">
        <v>272</v>
      </c>
      <c r="BI5" s="38" t="s">
        <v>111</v>
      </c>
      <c r="BJ5" s="85">
        <v>45882</v>
      </c>
      <c r="BK5" s="84"/>
      <c r="BL5" s="38"/>
      <c r="BM5" s="115" t="s">
        <v>119</v>
      </c>
      <c r="BN5" s="116" t="s">
        <v>200</v>
      </c>
      <c r="BO5" s="84" t="s">
        <v>242</v>
      </c>
      <c r="BP5" s="84">
        <v>5500</v>
      </c>
      <c r="BQ5" s="117" t="s">
        <v>202</v>
      </c>
      <c r="BR5" s="130" t="s">
        <v>289</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2025-08-14T08:11:58Z</dcterms:modified>
</cp:coreProperties>
</file>