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2310\OneDrive - SpandanaSphoortyFinancialLimited\Desktop\"/>
    </mc:Choice>
  </mc:AlternateContent>
  <xr:revisionPtr revIDLastSave="0" documentId="13_ncr:1_{645FE056-7100-41F6-9BEA-8F4911DA72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<sst xmlns="http://schemas.openxmlformats.org/spreadsheetml/2006/main" count="417" uniqueCount="295">
  <si>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</si>
  <si>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</si>
  <si>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</si>
  <si>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</si>
  <si>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</si>
  <si>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</si>
  <si>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</si>
  <si>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</si>
  <si>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</si>
  <si>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</si>
  <si>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</si>
  <si>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</si>
  <si>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</si>
  <si>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</si>
  <si>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</si>
  <si>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</si>
  <si>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</si>
  <si>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</si>
  <si>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</si>
  <si>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</si>
  <si>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</si>
  <si>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</si>
  <si>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</si>
  <si>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</si>
  <si>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</si>
  <si>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</si>
  <si>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</si>
  <si>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</si>
  <si>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</si>
  <si>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</si>
  <si>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</si>
  <si>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</si>
  <si>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</si>
  <si>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</si>
  <si>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</si>
  <si>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</si>
  <si>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</si>
  <si>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</si>
  <si>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</si>
  <si>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</si>
  <si>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</si>
  <si>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</si>
  <si>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</si>
  <si>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</si>
  <si>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</si>
  <si>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</si>
  <si>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</si>
  <si>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</si>
  <si>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</si>
  <si>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</si>
  <si>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</si>
  <si>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</si>
  <si>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</si>
  <si>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</si>
  <si>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</si>
  <si>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</si>
  <si>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</si>
  <si>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</si>
  <si>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</si>
  <si>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</si>
  <si>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</si>
  <si>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</si>
  <si>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</si>
  <si>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</si>
  <si>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</si>
  <si>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</si>
  <si>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</si>
  <si>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</si>
  <si>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</si>
  <si>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</si>
  <si>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</si>
  <si>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</si>
  <si>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</si>
  <si>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</si>
  <si>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</si>
  <si>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</si>
  <si>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</si>
  <si>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</si>
  <si>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</si>
  <si>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</si>
  <si>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</si>
  <si>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</si>
  <si>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</si>
  <si>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</si>
  <si>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</si>
  <si>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</si>
  <si>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</si>
  <si>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</si>
  <si>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</si>
  <si>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</si>
  <si>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</si>
  <si>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</si>
  <si>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</si>
  <si>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</si>
  <si>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</si>
  <si>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</si>
  <si>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</si>
  <si>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</si>
  <si>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</si>
  <si>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</si>
  <si>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</si>
  <si>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</si>
  <si>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</si>
  <si>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</si>
  <si>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</si>
  <si>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</si>
  <si>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</si>
  <si>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</si>
  <si>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</si>
  <si>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</si>
  <si>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</si>
  <si>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</si>
  <si>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</si>
  <si>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</si>
  <si>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</si>
  <si>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</si>
  <si>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</si>
  <si>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</si>
  <si>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</si>
  <si>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</si>
  <si>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</si>
  <si>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</si>
  <si>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</si>
  <si>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</si>
  <si>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</si>
  <si>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</si>
  <si>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</si>
  <si>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</si>
  <si>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</si>
  <si>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</si>
  <si>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</si>
  <si>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</si>
  <si>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</si>
  <si>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</si>
  <si>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</si>
  <si>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</si>
  <si>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</si>
  <si>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</si>
  <si>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</si>
  <si>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</si>
  <si>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</si>
  <si>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</si>
  <si>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</si>
  <si>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</si>
  <si>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</si>
  <si>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</si>
  <si>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</si>
  <si>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</si>
  <si>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</si>
  <si>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</si>
  <si>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</si>
  <si>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</si>
  <si>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</si>
  <si>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</si>
  <si>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</si>
  <si>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</si>
  <si>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</si>
  <si>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</si>
  <si>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</si>
  <si>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</si>
  <si>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</si>
  <si>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</si>
  <si>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</si>
  <si>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</si>
  <si>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</si>
  <si>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</si>
  <si>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</si>
  <si>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</si>
  <si>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</si>
  <si>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</si>
  <si>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</si>
  <si>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</si>
  <si>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</si>
  <si>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</si>
  <si>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</si>
  <si>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</si>
  <si>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</si>
  <si>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</si>
  <si>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</si>
  <si>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</si>
  <si>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</si>
  <si>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</si>
  <si>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</si>
  <si>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</si>
  <si>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</si>
  <si>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</si>
  <si>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</si>
  <si>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</si>
  <si>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</si>
  <si>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</si>
  <si>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</si>
  <si>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</si>
  <si>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</si>
  <si>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</si>
  <si>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</si>
  <si>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</si>
  <si>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</si>
  <si>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</si>
  <si>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</si>
  <si>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</si>
  <si>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</si>
  <si>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</si>
  <si>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</si>
  <si>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</si>
  <si>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</si>
  <si>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</si>
  <si>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</si>
  <si>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</si>
  <si>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</si>
  <si>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</si>
  <si>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</si>
  <si>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</si>
  <si>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</si>
  <si>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</si>
  <si>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</si>
  <si>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</si>
  <si>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</si>
  <si>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</si>
  <si>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</si>
  <si>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</si>
  <si>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</si>
  <si>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</si>
  <si>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</si>
  <si>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</si>
  <si>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</si>
  <si>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</si>
  <si>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</si>
  <si>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</si>
  <si>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</si>
  <si>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</si>
  <si>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</si>
  <si>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</si>
  <si>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</si>
  <si>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</si>
  <si>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</si>
  <si>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</si>
  <si>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</si>
  <si>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</si>
  <si>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</si>
  <si>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</si>
  <si>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</si>
  <si>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</si>
  <si>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</si>
  <si>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</si>
  <si>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</si>
  <si>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</si>
  <si>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</si>
  <si>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</si>
  <si>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Sitamarhi</t>
  </si>
  <si>
    <t>sitamarhi</t>
  </si>
  <si>
    <t>BH3420</t>
  </si>
  <si>
    <t>Parihar</t>
  </si>
  <si>
    <t xml:space="preserve">JABDI </t>
  </si>
  <si>
    <t>SF0096277</t>
  </si>
  <si>
    <t>Nitesh Kumar</t>
  </si>
  <si>
    <t>JABDI  C4</t>
  </si>
  <si>
    <t>JABDI  C4 Guriya Devi1</t>
  </si>
  <si>
    <t>Chetana Weekly</t>
  </si>
  <si>
    <t>SSF4767126</t>
  </si>
  <si>
    <t>SC</t>
  </si>
  <si>
    <t>HINDU</t>
  </si>
  <si>
    <t>Agarbathi Making</t>
  </si>
  <si>
    <t>MAMTA BEVI</t>
  </si>
  <si>
    <t>28-Oct-2023</t>
  </si>
  <si>
    <t>1</t>
  </si>
  <si>
    <t>1 Yrs</t>
  </si>
  <si>
    <t>28 Oct 2023</t>
  </si>
  <si>
    <t>&lt;= 2 Years</t>
  </si>
  <si>
    <t>09-Nov-2023</t>
  </si>
  <si>
    <t>13-Feb-2025</t>
  </si>
  <si>
    <t>Open</t>
  </si>
  <si>
    <t>Md Ejaz Ahmad/SF0042310</t>
  </si>
  <si>
    <t>LO Nitesh Kumar/SF0096277 has taken Emi from the borrower but not accounted in FIMO on Various dates. 20/02/2025,27-02-2025,06-03-2025,13-03-2025,20-03-2025,27-03-2025,03-04-2025&amp; 10-04-2025.Total Amount-5388.</t>
  </si>
  <si>
    <t>Report generation date &amp; time: Wednesday, August 13, 2025 4:16 PM</t>
  </si>
  <si>
    <t>Loan Outstanding Report Detailed Recon as on 12-Aug-2025</t>
  </si>
  <si>
    <t>CA</t>
  </si>
  <si>
    <t>FIR Not Filled</t>
  </si>
  <si>
    <t>MFIN</t>
  </si>
  <si>
    <t>Anup kumar</t>
  </si>
  <si>
    <t>Rajesh kumar</t>
  </si>
  <si>
    <t>G1</t>
  </si>
  <si>
    <t>G2</t>
  </si>
  <si>
    <t>Dual Staff</t>
  </si>
  <si>
    <t>SF0090613</t>
  </si>
  <si>
    <t>BM</t>
  </si>
  <si>
    <t>BQM</t>
  </si>
  <si>
    <t>Available &amp; Updated</t>
  </si>
  <si>
    <t>SF0078932</t>
  </si>
  <si>
    <t>Completed-Report Submitted</t>
  </si>
  <si>
    <t>FN-25-26-01786</t>
  </si>
  <si>
    <t>Suraj Kumar/SF0058947</t>
  </si>
  <si>
    <t>Vijay Kumar Sonkar/SF0072425</t>
  </si>
  <si>
    <t>Vidya Bhusan Dubey/SF0024851</t>
  </si>
  <si>
    <t>Alok Kumar Raju/SF0091403</t>
  </si>
  <si>
    <t>LO Nitesh Kumar/SF0096277 has taken Emi from the borrower but not accounted in FIMO on Various dates. 20/02/2025,27-02-2025,06-03-2025,13-03-2025,20-03-2025,27-03-2025,03-04-2025&amp; 10-04-2025.Total Amount-5388.
According to BM in Adrenaline Lo Nitesh Kumar is in Resign and her last working days was on 13-08-2025. BM stay him for verify the field to other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</si>
</sst>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BH3420</v>
      </c>
      <c r="D5" s="63" t="str">
        <f>IF('Physical Cash at Safe'!D28="Yes", 'Physical Cash at Safe'!A4, 'Borrower Wise Details'!C5)</f>
        <v>Parihar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45877</v>
      </c>
      <c r="H5" s="107" t="s">
        <v>277</v>
      </c>
      <c r="I5" s="61">
        <v>45883</v>
      </c>
      <c r="J5" s="74" t="str">
        <f>IF('Physical Cash at Safe'!D28="Yes",'Physical Cash at Safe'!E28,IF('Borrower Wise Details'!D5&lt;&gt;"",'Borrower Wise Details'!D5,""))</f>
        <v>FN-25-26-01786</v>
      </c>
      <c r="K5" s="81">
        <v>1</v>
      </c>
      <c r="L5" s="82">
        <v>670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Nitesh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SF0096277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45882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5388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5388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294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BH3420</v>
      </c>
      <c r="C5" s="50" t="str">
        <f>IF('Fraud Investigation Report'!D5="", "", 'Fraud Investigation Report'!D5)</f>
        <v>Parihar</v>
      </c>
      <c r="D5" s="68" t="str">
        <f>IF(OR('Fraud Investigation Report'!R5="", 'Fraud Investigation Report'!R5=0), "", 'Fraud Investigation Report'!R5)</f>
        <v>Nitesh Kumar</v>
      </c>
      <c r="E5" s="68" t="str">
        <f>IF(OR('Fraud Investigation Report'!T5="", 'Fraud Investigation Report'!T5=0), "", 'Fraud Investigation Report'!T5)</f>
        <v>SF0096277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FN-25-26-01786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5388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5388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5388</v>
      </c>
      <c r="Q5" s="49"/>
      <c r="R5" s="84" t="s">
        <v>276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D17" sqref="D1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45882</v>
      </c>
      <c r="C6" s="18">
        <v>45881</v>
      </c>
      <c r="D6" s="18">
        <v>45882</v>
      </c>
      <c r="E6" s="19">
        <v>0.73263888888888884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25</v>
      </c>
      <c r="C18" s="23">
        <f>B18</f>
        <v>25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33825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33825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5</v>
      </c>
      <c r="D21" s="33" t="s">
        <v>89</v>
      </c>
      <c r="E21" s="34">
        <v>33830</v>
      </c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 t="s">
        <v>200</v>
      </c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282</v>
      </c>
      <c r="C32" s="37" t="s">
        <v>82</v>
      </c>
      <c r="D32" s="136" t="s">
        <v>286</v>
      </c>
      <c r="E32" s="137"/>
    </row>
    <row r="33" spans="1:5" ht="18" customHeight="1" x14ac:dyDescent="0.35">
      <c r="A33" s="37" t="s">
        <v>83</v>
      </c>
      <c r="B33" s="106" t="s">
        <v>280</v>
      </c>
      <c r="C33" s="39" t="s">
        <v>84</v>
      </c>
      <c r="D33" s="130" t="s">
        <v>281</v>
      </c>
      <c r="E33" s="131"/>
    </row>
    <row r="34" spans="1:5" ht="26" x14ac:dyDescent="0.35">
      <c r="A34" s="39" t="s">
        <v>218</v>
      </c>
      <c r="B34" s="38" t="s">
        <v>278</v>
      </c>
      <c r="C34" s="39" t="s">
        <v>219</v>
      </c>
      <c r="D34" s="132" t="s">
        <v>279</v>
      </c>
      <c r="E34" s="133"/>
    </row>
    <row r="35" spans="1:5" ht="26" x14ac:dyDescent="0.35">
      <c r="A35" s="39" t="s">
        <v>220</v>
      </c>
      <c r="B35" s="38" t="s">
        <v>283</v>
      </c>
      <c r="C35" s="39" t="s">
        <v>222</v>
      </c>
      <c r="D35" s="132" t="s">
        <v>287</v>
      </c>
      <c r="E35" s="133"/>
    </row>
    <row r="36" spans="1:5" ht="25.5" customHeight="1" x14ac:dyDescent="0.35">
      <c r="A36" s="39" t="s">
        <v>221</v>
      </c>
      <c r="B36" s="38" t="s">
        <v>284</v>
      </c>
      <c r="C36" s="39" t="s">
        <v>223</v>
      </c>
      <c r="D36" s="134" t="s">
        <v>285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12" sqref="A12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BH3420</v>
      </c>
      <c r="C5" s="119" t="str">
        <f>IF('Loan Outstanding Report'!$H$5="", "", 'Loan Outstanding Report'!$H$5)</f>
        <v>Parihar</v>
      </c>
      <c r="D5" s="41" t="s">
        <v>289</v>
      </c>
      <c r="E5" s="65">
        <v>45882</v>
      </c>
      <c r="F5" s="38" t="s">
        <v>254</v>
      </c>
      <c r="G5" s="49" t="s">
        <v>253</v>
      </c>
      <c r="H5" s="49" t="s">
        <v>275</v>
      </c>
      <c r="I5" s="120" t="s">
        <v>255</v>
      </c>
      <c r="J5" s="120" t="s">
        <v>258</v>
      </c>
      <c r="K5" s="120" t="s">
        <v>262</v>
      </c>
      <c r="L5" s="11">
        <v>353464552</v>
      </c>
      <c r="M5" s="65" t="s">
        <v>263</v>
      </c>
      <c r="N5" s="124">
        <v>42000</v>
      </c>
      <c r="O5" s="124">
        <v>670</v>
      </c>
      <c r="P5" s="121" t="s">
        <v>139</v>
      </c>
      <c r="Q5" s="80">
        <v>45708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 t="s">
        <v>272</v>
      </c>
    </row>
    <row r="6" spans="1:23" ht="25" customHeight="1" x14ac:dyDescent="0.3">
      <c r="A6" s="64">
        <v>2</v>
      </c>
      <c r="B6" s="60" t="str">
        <f>IF(J6&lt;&gt;"", $B$5, "")</f>
        <v>BH3420</v>
      </c>
      <c r="C6" s="119" t="str">
        <f>IF(J6&lt;&gt;"", $C$5, "")</f>
        <v>Parihar</v>
      </c>
      <c r="D6" s="41" t="str">
        <f>IF(J6&lt;&gt;"", $D$5, "")</f>
        <v>FN-25-26-01786</v>
      </c>
      <c r="E6" s="65">
        <v>45882</v>
      </c>
      <c r="F6" s="38" t="s">
        <v>254</v>
      </c>
      <c r="G6" s="49" t="s">
        <v>253</v>
      </c>
      <c r="H6" s="49" t="s">
        <v>275</v>
      </c>
      <c r="I6" s="120" t="s">
        <v>255</v>
      </c>
      <c r="J6" s="120" t="s">
        <v>258</v>
      </c>
      <c r="K6" s="120" t="s">
        <v>262</v>
      </c>
      <c r="L6" s="11">
        <v>353464552</v>
      </c>
      <c r="M6" s="65" t="s">
        <v>263</v>
      </c>
      <c r="N6" s="124">
        <v>42000</v>
      </c>
      <c r="O6" s="124">
        <v>670</v>
      </c>
      <c r="P6" s="121" t="s">
        <v>139</v>
      </c>
      <c r="Q6" s="80">
        <v>45715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272</v>
      </c>
    </row>
    <row r="7" spans="1:23" ht="25" customHeight="1" x14ac:dyDescent="0.3">
      <c r="A7" s="64">
        <v>3</v>
      </c>
      <c r="B7" s="60" t="str">
        <f t="shared" ref="B7:B70" si="2">IF(J7&lt;&gt;"", $B$5, "")</f>
        <v>BH3420</v>
      </c>
      <c r="C7" s="119" t="str">
        <f t="shared" ref="C7:C70" si="3">IF(J7&lt;&gt;"", $C$5, "")</f>
        <v>Parihar</v>
      </c>
      <c r="D7" s="41" t="str">
        <f t="shared" ref="D7:D70" si="4">IF(J7&lt;&gt;"", $D$5, "")</f>
        <v>FN-25-26-01786</v>
      </c>
      <c r="E7" s="65">
        <v>45882</v>
      </c>
      <c r="F7" s="38" t="s">
        <v>254</v>
      </c>
      <c r="G7" s="49" t="s">
        <v>253</v>
      </c>
      <c r="H7" s="49" t="s">
        <v>275</v>
      </c>
      <c r="I7" s="120" t="s">
        <v>255</v>
      </c>
      <c r="J7" s="120" t="s">
        <v>258</v>
      </c>
      <c r="K7" s="120" t="s">
        <v>262</v>
      </c>
      <c r="L7" s="11">
        <v>353464552</v>
      </c>
      <c r="M7" s="65" t="s">
        <v>263</v>
      </c>
      <c r="N7" s="124">
        <v>42000</v>
      </c>
      <c r="O7" s="124">
        <v>670</v>
      </c>
      <c r="P7" s="121" t="s">
        <v>139</v>
      </c>
      <c r="Q7" s="80">
        <v>45722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 t="s">
        <v>272</v>
      </c>
    </row>
    <row r="8" spans="1:23" ht="25" customHeight="1" x14ac:dyDescent="0.3">
      <c r="A8" s="64">
        <v>4</v>
      </c>
      <c r="B8" s="60" t="str">
        <f t="shared" si="2"/>
        <v>BH3420</v>
      </c>
      <c r="C8" s="119" t="str">
        <f t="shared" si="3"/>
        <v>Parihar</v>
      </c>
      <c r="D8" s="41" t="str">
        <f t="shared" si="4"/>
        <v>FN-25-26-01786</v>
      </c>
      <c r="E8" s="65">
        <v>45882</v>
      </c>
      <c r="F8" s="38" t="s">
        <v>254</v>
      </c>
      <c r="G8" s="49" t="s">
        <v>253</v>
      </c>
      <c r="H8" s="49" t="s">
        <v>275</v>
      </c>
      <c r="I8" s="120" t="s">
        <v>255</v>
      </c>
      <c r="J8" s="120" t="s">
        <v>258</v>
      </c>
      <c r="K8" s="120" t="s">
        <v>262</v>
      </c>
      <c r="L8" s="11">
        <v>353464552</v>
      </c>
      <c r="M8" s="65" t="s">
        <v>263</v>
      </c>
      <c r="N8" s="124">
        <v>42000</v>
      </c>
      <c r="O8" s="124">
        <v>670</v>
      </c>
      <c r="P8" s="121" t="s">
        <v>139</v>
      </c>
      <c r="Q8" s="80">
        <v>45729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202</v>
      </c>
      <c r="W8" s="122" t="s">
        <v>272</v>
      </c>
    </row>
    <row r="9" spans="1:23" ht="25" customHeight="1" x14ac:dyDescent="0.3">
      <c r="A9" s="64">
        <v>5</v>
      </c>
      <c r="B9" s="60" t="str">
        <f t="shared" si="2"/>
        <v>BH3420</v>
      </c>
      <c r="C9" s="119" t="str">
        <f t="shared" si="3"/>
        <v>Parihar</v>
      </c>
      <c r="D9" s="41" t="str">
        <f t="shared" si="4"/>
        <v>FN-25-26-01786</v>
      </c>
      <c r="E9" s="65">
        <v>45882</v>
      </c>
      <c r="F9" s="38" t="s">
        <v>254</v>
      </c>
      <c r="G9" s="49" t="s">
        <v>253</v>
      </c>
      <c r="H9" s="49" t="s">
        <v>275</v>
      </c>
      <c r="I9" s="120" t="s">
        <v>255</v>
      </c>
      <c r="J9" s="120" t="s">
        <v>258</v>
      </c>
      <c r="K9" s="120" t="s">
        <v>262</v>
      </c>
      <c r="L9" s="11">
        <v>353464552</v>
      </c>
      <c r="M9" s="65" t="s">
        <v>263</v>
      </c>
      <c r="N9" s="124">
        <v>42000</v>
      </c>
      <c r="O9" s="124">
        <v>670</v>
      </c>
      <c r="P9" s="121" t="s">
        <v>139</v>
      </c>
      <c r="Q9" s="80">
        <v>45736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202</v>
      </c>
      <c r="W9" s="122" t="s">
        <v>272</v>
      </c>
    </row>
    <row r="10" spans="1:23" ht="25" customHeight="1" x14ac:dyDescent="0.3">
      <c r="A10" s="64">
        <v>6</v>
      </c>
      <c r="B10" s="60" t="str">
        <f t="shared" si="2"/>
        <v>BH3420</v>
      </c>
      <c r="C10" s="119" t="str">
        <f t="shared" si="3"/>
        <v>Parihar</v>
      </c>
      <c r="D10" s="41" t="str">
        <f t="shared" si="4"/>
        <v>FN-25-26-01786</v>
      </c>
      <c r="E10" s="65">
        <v>45882</v>
      </c>
      <c r="F10" s="38" t="s">
        <v>254</v>
      </c>
      <c r="G10" s="49" t="s">
        <v>253</v>
      </c>
      <c r="H10" s="49" t="s">
        <v>275</v>
      </c>
      <c r="I10" s="120" t="s">
        <v>255</v>
      </c>
      <c r="J10" s="120" t="s">
        <v>258</v>
      </c>
      <c r="K10" s="120" t="s">
        <v>262</v>
      </c>
      <c r="L10" s="11">
        <v>353464552</v>
      </c>
      <c r="M10" s="65" t="s">
        <v>263</v>
      </c>
      <c r="N10" s="124">
        <v>42000</v>
      </c>
      <c r="O10" s="124">
        <v>670</v>
      </c>
      <c r="P10" s="121" t="s">
        <v>139</v>
      </c>
      <c r="Q10" s="80">
        <v>45743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202</v>
      </c>
      <c r="W10" s="122" t="s">
        <v>272</v>
      </c>
    </row>
    <row r="11" spans="1:23" ht="25" customHeight="1" x14ac:dyDescent="0.3">
      <c r="A11" s="64">
        <v>7</v>
      </c>
      <c r="B11" s="60" t="str">
        <f t="shared" si="2"/>
        <v>BH3420</v>
      </c>
      <c r="C11" s="119" t="str">
        <f t="shared" si="3"/>
        <v>Parihar</v>
      </c>
      <c r="D11" s="41" t="str">
        <f t="shared" si="4"/>
        <v>FN-25-26-01786</v>
      </c>
      <c r="E11" s="65">
        <v>45882</v>
      </c>
      <c r="F11" s="38" t="s">
        <v>254</v>
      </c>
      <c r="G11" s="49" t="s">
        <v>253</v>
      </c>
      <c r="H11" s="49" t="s">
        <v>275</v>
      </c>
      <c r="I11" s="120" t="s">
        <v>255</v>
      </c>
      <c r="J11" s="120" t="s">
        <v>258</v>
      </c>
      <c r="K11" s="120" t="s">
        <v>262</v>
      </c>
      <c r="L11" s="11">
        <v>353464552</v>
      </c>
      <c r="M11" s="65" t="s">
        <v>263</v>
      </c>
      <c r="N11" s="124">
        <v>42000</v>
      </c>
      <c r="O11" s="124">
        <v>670</v>
      </c>
      <c r="P11" s="121" t="s">
        <v>139</v>
      </c>
      <c r="Q11" s="80">
        <v>45750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202</v>
      </c>
      <c r="W11" s="122" t="s">
        <v>272</v>
      </c>
    </row>
    <row r="12" spans="1:23" ht="25" customHeight="1" x14ac:dyDescent="0.3">
      <c r="A12" s="64">
        <v>8</v>
      </c>
      <c r="B12" s="60" t="str">
        <f t="shared" si="2"/>
        <v>BH3420</v>
      </c>
      <c r="C12" s="119" t="str">
        <f t="shared" si="3"/>
        <v>Parihar</v>
      </c>
      <c r="D12" s="41" t="str">
        <f t="shared" si="4"/>
        <v>FN-25-26-01786</v>
      </c>
      <c r="E12" s="65">
        <v>45882</v>
      </c>
      <c r="F12" s="38" t="s">
        <v>254</v>
      </c>
      <c r="G12" s="49" t="s">
        <v>253</v>
      </c>
      <c r="H12" s="49" t="s">
        <v>275</v>
      </c>
      <c r="I12" s="120" t="s">
        <v>255</v>
      </c>
      <c r="J12" s="120" t="s">
        <v>258</v>
      </c>
      <c r="K12" s="120" t="s">
        <v>262</v>
      </c>
      <c r="L12" s="11">
        <v>353464552</v>
      </c>
      <c r="M12" s="65" t="s">
        <v>263</v>
      </c>
      <c r="N12" s="124">
        <v>42000</v>
      </c>
      <c r="O12" s="124">
        <v>670</v>
      </c>
      <c r="P12" s="121" t="s">
        <v>139</v>
      </c>
      <c r="Q12" s="80">
        <v>45757</v>
      </c>
      <c r="R12" s="124">
        <v>698</v>
      </c>
      <c r="S12" s="124">
        <v>0</v>
      </c>
      <c r="T12" s="124">
        <v>0</v>
      </c>
      <c r="U12" s="125">
        <f t="shared" si="1"/>
        <v>698</v>
      </c>
      <c r="V12" s="117" t="s">
        <v>202</v>
      </c>
      <c r="W12" s="122" t="s">
        <v>272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A7" sqref="A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194982</v>
      </c>
      <c r="J5" s="38" t="s">
        <v>252</v>
      </c>
      <c r="K5" s="84">
        <v>194982</v>
      </c>
      <c r="L5" s="84" t="s">
        <v>253</v>
      </c>
      <c r="M5" s="38" t="s">
        <v>254</v>
      </c>
      <c r="N5" s="84">
        <v>416701</v>
      </c>
      <c r="O5" s="84" t="s">
        <v>255</v>
      </c>
      <c r="P5" s="84">
        <v>699066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353464552</v>
      </c>
      <c r="Z5" s="38" t="s">
        <v>262</v>
      </c>
      <c r="AA5" s="108" t="s">
        <v>263</v>
      </c>
      <c r="AB5" s="84">
        <v>42000</v>
      </c>
      <c r="AC5" s="108"/>
      <c r="AD5" s="84">
        <v>75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670</v>
      </c>
      <c r="AK5" s="84">
        <v>670</v>
      </c>
      <c r="AL5" s="108" t="s">
        <v>269</v>
      </c>
      <c r="AM5" s="84">
        <v>36726.959999999999</v>
      </c>
      <c r="AN5" s="112">
        <v>8163.04</v>
      </c>
      <c r="AO5" s="112">
        <v>44890</v>
      </c>
      <c r="AP5" s="112">
        <v>5273.04</v>
      </c>
      <c r="AQ5" s="112">
        <v>114.96</v>
      </c>
      <c r="AR5" s="112">
        <v>5388</v>
      </c>
      <c r="AS5" s="112">
        <v>5273.04</v>
      </c>
      <c r="AT5" s="112">
        <v>114.96</v>
      </c>
      <c r="AU5" s="112">
        <v>5388</v>
      </c>
      <c r="AV5" s="84">
        <v>77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>
        <v>9836800554</v>
      </c>
      <c r="BH5" s="114" t="s">
        <v>271</v>
      </c>
      <c r="BI5" s="38" t="s">
        <v>111</v>
      </c>
      <c r="BJ5" s="85">
        <v>45882</v>
      </c>
      <c r="BK5" s="84"/>
      <c r="BL5" s="38"/>
      <c r="BM5" s="115" t="s">
        <v>119</v>
      </c>
      <c r="BN5" s="116" t="s">
        <v>200</v>
      </c>
      <c r="BO5" s="84" t="s">
        <v>242</v>
      </c>
      <c r="BP5" s="84">
        <v>5388</v>
      </c>
      <c r="BQ5" s="117" t="s">
        <v>202</v>
      </c>
      <c r="BR5" s="118" t="s">
        <v>272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2025-08-14T04:47:56Z</dcterms:modified>
</cp:coreProperties>
</file>