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Dhamara FN25-26-01788/"/>
    </mc:Choice>
  </mc:AlternateContent>
  <xr:revisionPtr revIDLastSave="0" documentId="8_{6725FA45-CA5B-43A4-8B31-F8BC4632E7A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<sst xmlns="http://schemas.openxmlformats.org/spreadsheetml/2006/main" count="348" uniqueCount="298">
  <si>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</si>
  <si>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</si>
  <si>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</si>
  <si>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</si>
  <si>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</si>
  <si>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</si>
  <si>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</si>
  <si>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</si>
  <si>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</si>
  <si>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</si>
  <si>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</si>
  <si>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</si>
  <si>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</si>
  <si>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</si>
  <si>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</si>
  <si>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</si>
  <si>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</si>
  <si>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</si>
  <si>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</si>
  <si>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</si>
  <si>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</si>
  <si>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</si>
  <si>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</si>
  <si>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</si>
  <si>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</si>
  <si>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</si>
  <si>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</si>
  <si>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</si>
  <si>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</si>
  <si>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</si>
  <si>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</si>
  <si>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</si>
  <si>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</si>
  <si>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</si>
  <si>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</si>
  <si>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</si>
  <si>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</si>
  <si>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</si>
  <si>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</si>
  <si>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</si>
  <si>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</si>
  <si>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</si>
  <si>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</si>
  <si>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</si>
  <si>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</si>
  <si>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</si>
  <si>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</si>
  <si>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</si>
  <si>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</si>
  <si>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</si>
  <si>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</si>
  <si>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</si>
  <si>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</si>
  <si>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</si>
  <si>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</si>
  <si>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</si>
  <si>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</si>
  <si>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</si>
  <si>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</si>
  <si>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</si>
  <si>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</si>
  <si>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</si>
  <si>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</si>
  <si>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</si>
  <si>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</si>
  <si>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</si>
  <si>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</si>
  <si>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</si>
  <si>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</si>
  <si>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</si>
  <si>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</si>
  <si>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</si>
  <si>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</si>
  <si>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</si>
  <si>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</si>
  <si>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</si>
  <si>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</si>
  <si>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</si>
  <si>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</si>
  <si>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</si>
  <si>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</si>
  <si>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</si>
  <si>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</si>
  <si>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</si>
  <si>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</si>
  <si>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</si>
  <si>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</si>
  <si>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</si>
  <si>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</si>
  <si>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</si>
  <si>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</si>
  <si>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</si>
  <si>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</si>
  <si>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</si>
  <si>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</si>
  <si>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</si>
  <si>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</si>
  <si>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</si>
  <si>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</si>
  <si>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</si>
  <si>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</si>
  <si>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</si>
  <si>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</si>
  <si>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</si>
  <si>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</si>
  <si>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</si>
  <si>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</si>
  <si>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</si>
  <si>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</si>
  <si>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</si>
  <si>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</si>
  <si>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</si>
  <si>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</si>
  <si>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</si>
  <si>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</si>
  <si>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</si>
  <si>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</si>
  <si>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</si>
  <si>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</si>
  <si>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</si>
  <si>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</si>
  <si>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</si>
  <si>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</si>
  <si>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</si>
  <si>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</si>
  <si>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</si>
  <si>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</si>
  <si>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</si>
  <si>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</si>
  <si>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</si>
  <si>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</si>
  <si>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</si>
  <si>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</si>
  <si>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</si>
  <si>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</si>
  <si>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</si>
  <si>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</si>
  <si>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</si>
  <si>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</si>
  <si>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</si>
  <si>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</si>
  <si>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</si>
  <si>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</si>
  <si>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</si>
  <si>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</si>
  <si>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</si>
  <si>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</si>
  <si>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</si>
  <si>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</si>
  <si>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</si>
  <si>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</si>
  <si>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</si>
  <si>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</si>
  <si>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</si>
  <si>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</si>
  <si>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</si>
  <si>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</si>
  <si>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</si>
  <si>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</si>
  <si>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</si>
  <si>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</si>
  <si>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</si>
  <si>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</si>
  <si>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</si>
  <si>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</si>
  <si>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</si>
  <si>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</si>
  <si>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</si>
  <si>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</si>
  <si>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</si>
  <si>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</si>
  <si>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</si>
  <si>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</si>
  <si>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</si>
  <si>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</si>
  <si>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</si>
  <si>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</si>
  <si>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</si>
  <si>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</si>
  <si>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</si>
  <si>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</si>
  <si>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</si>
  <si>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</si>
  <si>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</si>
  <si>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</si>
  <si>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</si>
  <si>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</si>
  <si>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</si>
  <si>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</si>
  <si>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</si>
  <si>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</si>
  <si>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</si>
  <si>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</si>
  <si>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</si>
  <si>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</si>
  <si>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</si>
  <si>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</si>
  <si>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</si>
  <si>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</si>
  <si>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</si>
  <si>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</si>
  <si>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</si>
  <si>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</si>
  <si>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</si>
  <si>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</si>
  <si>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</si>
  <si>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</si>
  <si>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</si>
  <si>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</si>
  <si>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</si>
  <si>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</si>
  <si>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</si>
  <si>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</si>
  <si>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</si>
  <si>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</si>
  <si>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</si>
  <si>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</si>
  <si>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</si>
  <si>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</si>
  <si>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</si>
  <si>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</si>
  <si>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</si>
  <si>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</si>
  <si>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</si>
  <si>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</si>
  <si>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</si>
  <si>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</si>
  <si>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</si>
  <si>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</si>
  <si>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</si>
  <si>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</si>
  <si>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</si>
  <si>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</si>
  <si>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</si>
  <si>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</si>
  <si>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</si>
  <si>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</si>
  <si>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</si>
  <si>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</si>
  <si>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</si>
  <si>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</si>
  <si>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</si>
  <si>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</si>
  <si>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</si>
  <si>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OR3107</t>
  </si>
  <si>
    <t>Dhamara</t>
  </si>
  <si>
    <t>Bhadrak</t>
  </si>
  <si>
    <t>Odisha</t>
  </si>
  <si>
    <t>Dual Staff</t>
  </si>
  <si>
    <t>Available &amp; Updated</t>
  </si>
  <si>
    <t>R</t>
  </si>
  <si>
    <t>L</t>
  </si>
  <si>
    <t>Sangram Nath</t>
  </si>
  <si>
    <t>SF0056595</t>
  </si>
  <si>
    <t>BM</t>
  </si>
  <si>
    <t>Manoj Kumar Parida</t>
  </si>
  <si>
    <t>SF0040711</t>
  </si>
  <si>
    <t>BQM</t>
  </si>
  <si>
    <t>East</t>
  </si>
  <si>
    <t>baincha</t>
  </si>
  <si>
    <t>SF0055133</t>
  </si>
  <si>
    <t>Shankarsana Rana</t>
  </si>
  <si>
    <t>MAA</t>
  </si>
  <si>
    <t>Chetana</t>
  </si>
  <si>
    <t>SSF3796500</t>
  </si>
  <si>
    <t>SC</t>
  </si>
  <si>
    <t>HINDU</t>
  </si>
  <si>
    <t>Animal Husbandry &amp; Poultry</t>
  </si>
  <si>
    <t>JAYANTI MANDAL</t>
  </si>
  <si>
    <t>22-Apr-2023</t>
  </si>
  <si>
    <t>10</t>
  </si>
  <si>
    <t>1</t>
  </si>
  <si>
    <t>1 Yrs</t>
  </si>
  <si>
    <t>22 Apr 2023</t>
  </si>
  <si>
    <t>&lt;= 2 Years</t>
  </si>
  <si>
    <t>10-Jun-2023</t>
  </si>
  <si>
    <t>10-Mar-2025</t>
  </si>
  <si>
    <t>Open</t>
  </si>
  <si>
    <t/>
  </si>
  <si>
    <t>9348181285</t>
  </si>
  <si>
    <t>Manash Samal/SF0057264</t>
  </si>
  <si>
    <t>As per Borrower Husband(351464362) statement and loan card, Borrower paid 1 EMI Rs 2250/- to CA Gautam Sen/SF0092674 on 10-04-25 but that amount not Remitted to branch.</t>
  </si>
  <si>
    <t>Gautam Sen</t>
  </si>
  <si>
    <t>SF0092674</t>
  </si>
  <si>
    <t>CA</t>
  </si>
  <si>
    <t>IA</t>
  </si>
  <si>
    <t>Krushna Chandra Sahoo/SF0083225</t>
  </si>
  <si>
    <t>Alok Kumar Maharana/SF0083414</t>
  </si>
  <si>
    <t>Sanjaya Kumar Sahoo/SF0070624</t>
  </si>
  <si>
    <t>Sunil Kumar Behera/SF0029643</t>
  </si>
  <si>
    <t>Completed-Report Submitted</t>
  </si>
  <si>
    <t>Terminated</t>
  </si>
  <si>
    <t>FN25-26-01788</t>
  </si>
  <si>
    <t>Form Date :07-08-25</t>
  </si>
  <si>
    <t>To Date :14-08-25</t>
  </si>
  <si>
    <t xml:space="preserve">Reporting Time :08:00 AM </t>
  </si>
  <si>
    <t>Rs 2250/- Fraud Amount pending for Recovery.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</si>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</sst>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L1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OR3107</v>
      </c>
      <c r="D5" s="63" t="str">
        <f>IF('Physical Cash at Safe'!D28="Yes", 'Physical Cash at Safe'!B4, 'Borrower Wise Details'!C5)</f>
        <v>Dhamara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45876</v>
      </c>
      <c r="H5" s="107" t="s">
        <v>285</v>
      </c>
      <c r="I5" s="61">
        <v>45883</v>
      </c>
      <c r="J5" s="74" t="str">
        <f>IF('Physical Cash at Safe'!D28="Yes",'Physical Cash at Safe'!E28,IF('Borrower Wise Details'!D5&lt;&gt;"",'Borrower Wise Details'!D5,""))</f>
        <v>FN25-26-01788</v>
      </c>
      <c r="K5" s="81">
        <v>1</v>
      </c>
      <c r="L5" s="82">
        <v>2250</v>
      </c>
      <c r="M5" s="82">
        <v>0</v>
      </c>
      <c r="N5" s="82" t="s">
        <v>289</v>
      </c>
      <c r="O5" s="82" t="s">
        <v>286</v>
      </c>
      <c r="P5" s="82" t="s">
        <v>287</v>
      </c>
      <c r="Q5" s="82" t="s">
        <v>288</v>
      </c>
      <c r="R5" s="75" t="str">
        <f>IF('Physical Cash at Safe'!$D$28="Yes", 'Physical Cash at Safe'!$A$28, IF('Borrower Wise Details'!F5&lt;&gt;"", 'Borrower Wise Details'!F5, ""))</f>
        <v>Gautam Sen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SF0092674</v>
      </c>
      <c r="U5" s="77" t="s">
        <v>291</v>
      </c>
      <c r="V5" s="61">
        <v>45780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290</v>
      </c>
      <c r="Z5" s="61">
        <v>45876</v>
      </c>
      <c r="AA5" s="61">
        <v>45883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45887</v>
      </c>
      <c r="AH5" s="70" t="s">
        <v>296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OR3107</v>
      </c>
      <c r="C5" s="50" t="str">
        <f>IF('Fraud Investigation Report'!D5="", "", 'Fraud Investigation Report'!D5)</f>
        <v>Dhamara</v>
      </c>
      <c r="D5" s="68" t="str">
        <f>IF(OR('Fraud Investigation Report'!R5="", 'Fraud Investigation Report'!R5=0), "", 'Fraud Investigation Report'!R5)</f>
        <v>Gautam Sen</v>
      </c>
      <c r="E5" s="68" t="str">
        <f>IF(OR('Fraud Investigation Report'!T5="", 'Fraud Investigation Report'!T5=0), "", 'Fraud Investigation Report'!T5)</f>
        <v>SF0092674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FN25-26-01788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2250</v>
      </c>
      <c r="Q5" s="49"/>
      <c r="R5" s="84" t="s">
        <v>297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30" sqref="D30:E30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244</v>
      </c>
      <c r="B4" s="41" t="s">
        <v>245</v>
      </c>
      <c r="C4" s="41" t="s">
        <v>246</v>
      </c>
      <c r="D4" s="41" t="s">
        <v>246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45876</v>
      </c>
      <c r="C6" s="18">
        <v>45875</v>
      </c>
      <c r="D6" s="18">
        <v>45876</v>
      </c>
      <c r="E6" s="19">
        <v>0.33333333333333331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200</v>
      </c>
      <c r="C11" s="23">
        <f>B11*A11</f>
        <v>100000</v>
      </c>
      <c r="D11" s="25">
        <v>141</v>
      </c>
      <c r="E11" s="23">
        <f t="shared" ref="E11:E17" si="0">D11*A11</f>
        <v>70500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75</v>
      </c>
      <c r="E12" s="23">
        <f t="shared" si="0"/>
        <v>15000</v>
      </c>
    </row>
    <row r="13" spans="1:5" ht="14.5" x14ac:dyDescent="0.35">
      <c r="A13" s="24">
        <v>100</v>
      </c>
      <c r="B13" s="25">
        <v>14</v>
      </c>
      <c r="C13" s="23">
        <f t="shared" ref="C13:C17" si="1">B13*A13</f>
        <v>1400</v>
      </c>
      <c r="D13" s="25">
        <v>154</v>
      </c>
      <c r="E13" s="23">
        <f t="shared" si="0"/>
        <v>15400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11</v>
      </c>
      <c r="E14" s="23">
        <f t="shared" si="0"/>
        <v>550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101470</v>
      </c>
      <c r="D19" s="30" t="s">
        <v>76</v>
      </c>
      <c r="E19" s="31">
        <f>SUM(E10:E18)</f>
        <v>101470</v>
      </c>
    </row>
    <row r="20" spans="1:5" ht="30" customHeight="1" x14ac:dyDescent="0.35">
      <c r="A20" s="144" t="s">
        <v>97</v>
      </c>
      <c r="B20" s="145"/>
      <c r="C20" s="32">
        <v>101470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189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6" t="s">
        <v>215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216</v>
      </c>
      <c r="B32" s="38" t="s">
        <v>248</v>
      </c>
      <c r="C32" s="37" t="s">
        <v>82</v>
      </c>
      <c r="D32" s="154" t="s">
        <v>249</v>
      </c>
      <c r="E32" s="155"/>
    </row>
    <row r="33" spans="1:5" ht="18" customHeight="1" x14ac:dyDescent="0.35">
      <c r="A33" s="37" t="s">
        <v>83</v>
      </c>
      <c r="B33" s="106" t="s">
        <v>250</v>
      </c>
      <c r="C33" s="39" t="s">
        <v>84</v>
      </c>
      <c r="D33" s="148" t="s">
        <v>251</v>
      </c>
      <c r="E33" s="149"/>
    </row>
    <row r="34" spans="1:5" ht="26" x14ac:dyDescent="0.35">
      <c r="A34" s="39" t="s">
        <v>217</v>
      </c>
      <c r="B34" s="38" t="s">
        <v>252</v>
      </c>
      <c r="C34" s="39" t="s">
        <v>218</v>
      </c>
      <c r="D34" s="150" t="s">
        <v>255</v>
      </c>
      <c r="E34" s="151"/>
    </row>
    <row r="35" spans="1:5" ht="26" x14ac:dyDescent="0.35">
      <c r="A35" s="39" t="s">
        <v>219</v>
      </c>
      <c r="B35" s="38" t="s">
        <v>253</v>
      </c>
      <c r="C35" s="39" t="s">
        <v>221</v>
      </c>
      <c r="D35" s="150" t="s">
        <v>256</v>
      </c>
      <c r="E35" s="151"/>
    </row>
    <row r="36" spans="1:5" ht="25.5" customHeight="1" x14ac:dyDescent="0.35">
      <c r="A36" s="39" t="s">
        <v>220</v>
      </c>
      <c r="B36" s="38" t="s">
        <v>254</v>
      </c>
      <c r="C36" s="39" t="s">
        <v>222</v>
      </c>
      <c r="D36" s="152" t="s">
        <v>257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OR3107</v>
      </c>
      <c r="C5" s="119" t="str">
        <f>IF('Loan Outstanding Report'!$H$5="", "", 'Loan Outstanding Report'!$H$5)</f>
        <v>Dhamara</v>
      </c>
      <c r="D5" s="41" t="s">
        <v>292</v>
      </c>
      <c r="E5" s="65">
        <v>45876</v>
      </c>
      <c r="F5" s="38" t="s">
        <v>282</v>
      </c>
      <c r="G5" s="49" t="s">
        <v>283</v>
      </c>
      <c r="H5" s="49" t="s">
        <v>284</v>
      </c>
      <c r="I5" s="120">
        <v>573744</v>
      </c>
      <c r="J5" s="120" t="s">
        <v>264</v>
      </c>
      <c r="K5" s="120" t="s">
        <v>268</v>
      </c>
      <c r="L5" s="11">
        <v>351464362</v>
      </c>
      <c r="M5" s="65" t="s">
        <v>269</v>
      </c>
      <c r="N5" s="124">
        <v>42000</v>
      </c>
      <c r="O5" s="124">
        <v>2250</v>
      </c>
      <c r="P5" s="121" t="s">
        <v>139</v>
      </c>
      <c r="Q5" s="80">
        <v>45757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201</v>
      </c>
      <c r="W5" s="122" t="s">
        <v>281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D13" sqref="D13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293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294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295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258</v>
      </c>
      <c r="C5" s="38" t="s">
        <v>247</v>
      </c>
      <c r="D5" s="38" t="s">
        <v>246</v>
      </c>
      <c r="E5" s="38" t="s">
        <v>246</v>
      </c>
      <c r="F5" s="38" t="s">
        <v>246</v>
      </c>
      <c r="G5" s="84" t="s">
        <v>244</v>
      </c>
      <c r="H5" s="38" t="s">
        <v>245</v>
      </c>
      <c r="I5" s="84">
        <v>52069</v>
      </c>
      <c r="J5" s="38" t="s">
        <v>259</v>
      </c>
      <c r="K5" s="84">
        <v>52069</v>
      </c>
      <c r="L5" s="84" t="s">
        <v>260</v>
      </c>
      <c r="M5" s="38" t="s">
        <v>261</v>
      </c>
      <c r="N5" s="84">
        <v>86304</v>
      </c>
      <c r="O5" s="84">
        <v>573744</v>
      </c>
      <c r="P5" s="84">
        <v>121350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541</v>
      </c>
      <c r="X5" s="38" t="s">
        <v>267</v>
      </c>
      <c r="Y5" s="84">
        <v>351464362</v>
      </c>
      <c r="Z5" s="38" t="s">
        <v>268</v>
      </c>
      <c r="AA5" s="108" t="s">
        <v>269</v>
      </c>
      <c r="AB5" s="84">
        <v>42000</v>
      </c>
      <c r="AC5" s="108" t="s">
        <v>270</v>
      </c>
      <c r="AD5" s="84">
        <v>24</v>
      </c>
      <c r="AE5" s="84" t="s">
        <v>271</v>
      </c>
      <c r="AF5" s="84" t="s">
        <v>272</v>
      </c>
      <c r="AG5" s="108" t="s">
        <v>273</v>
      </c>
      <c r="AH5" s="84" t="s">
        <v>274</v>
      </c>
      <c r="AI5" s="108" t="s">
        <v>275</v>
      </c>
      <c r="AJ5" s="84">
        <v>2250</v>
      </c>
      <c r="AK5" s="84">
        <v>2250</v>
      </c>
      <c r="AL5" s="108" t="s">
        <v>276</v>
      </c>
      <c r="AM5" s="84">
        <v>37022.92</v>
      </c>
      <c r="AN5" s="112">
        <v>12477.08</v>
      </c>
      <c r="AO5" s="112">
        <v>49500</v>
      </c>
      <c r="AP5" s="112">
        <v>4977.08</v>
      </c>
      <c r="AQ5" s="112">
        <v>163.92</v>
      </c>
      <c r="AR5" s="112">
        <v>5141</v>
      </c>
      <c r="AS5" s="112">
        <v>4977.08</v>
      </c>
      <c r="AT5" s="112">
        <v>163.92</v>
      </c>
      <c r="AU5" s="112">
        <v>5141</v>
      </c>
      <c r="AV5" s="84">
        <v>26</v>
      </c>
      <c r="AW5" s="84"/>
      <c r="AX5" s="84"/>
      <c r="AY5" s="108"/>
      <c r="AZ5" s="84"/>
      <c r="BA5" s="84"/>
      <c r="BB5" s="84" t="s">
        <v>277</v>
      </c>
      <c r="BC5" s="84" t="s">
        <v>278</v>
      </c>
      <c r="BD5" s="108"/>
      <c r="BE5" s="84">
        <v>0</v>
      </c>
      <c r="BF5" s="38" t="s">
        <v>264</v>
      </c>
      <c r="BG5" s="84" t="s">
        <v>279</v>
      </c>
      <c r="BH5" s="114" t="s">
        <v>280</v>
      </c>
      <c r="BI5" s="38" t="s">
        <v>110</v>
      </c>
      <c r="BJ5" s="85">
        <v>45876</v>
      </c>
      <c r="BK5" s="84"/>
      <c r="BL5" s="38" t="s">
        <v>115</v>
      </c>
      <c r="BM5" s="115" t="s">
        <v>120</v>
      </c>
      <c r="BN5" s="116" t="s">
        <v>199</v>
      </c>
      <c r="BO5" s="84" t="s">
        <v>241</v>
      </c>
      <c r="BP5" s="84">
        <v>2250</v>
      </c>
      <c r="BQ5" s="117" t="s">
        <v>201</v>
      </c>
      <c r="BR5" s="118" t="s">
        <v>281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2025-08-18T10:43:29Z</dcterms:modified>
</cp:coreProperties>
</file>