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"/>
    </mc:Choice>
  </mc:AlternateContent>
  <xr:revisionPtr revIDLastSave="0" documentId="8_{184C038F-5388-4CB4-9488-AB83761B185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<sst xmlns="http://schemas.openxmlformats.org/spreadsheetml/2006/main" count="349" uniqueCount="298">
  <si>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</si>
  <si>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</si>
  <si>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</si>
  <si>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</si>
  <si>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</si>
  <si>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</si>
  <si>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</si>
  <si>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</si>
  <si>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</si>
  <si>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</si>
  <si>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</si>
  <si>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</si>
  <si>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</si>
  <si>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</si>
  <si>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</si>
  <si>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</si>
  <si>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</si>
  <si>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</si>
  <si>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</si>
  <si>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</si>
  <si>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</si>
  <si>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</si>
  <si>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</si>
  <si>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</si>
  <si>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</si>
  <si>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</si>
  <si>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</si>
  <si>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</si>
  <si>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</si>
  <si>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</si>
  <si>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</si>
  <si>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</si>
  <si>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</si>
  <si>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</si>
  <si>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</si>
  <si>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</si>
  <si>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</si>
  <si>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</si>
  <si>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</si>
  <si>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</si>
  <si>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</si>
  <si>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</si>
  <si>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</si>
  <si>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</si>
  <si>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</si>
  <si>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</si>
  <si>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</si>
  <si>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</si>
  <si>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</si>
  <si>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</si>
  <si>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</si>
  <si>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</si>
  <si>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</si>
  <si>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</si>
  <si>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</si>
  <si>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</si>
  <si>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</si>
  <si>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</si>
  <si>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</si>
  <si>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</si>
  <si>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</si>
  <si>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</si>
  <si>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</si>
  <si>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</si>
  <si>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</si>
  <si>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</si>
  <si>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</si>
  <si>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</si>
  <si>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</si>
  <si>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</si>
  <si>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</si>
  <si>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</si>
  <si>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</si>
  <si>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</si>
  <si>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</si>
  <si>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</si>
  <si>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</si>
  <si>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</si>
  <si>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</si>
  <si>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</si>
  <si>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</si>
  <si>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</si>
  <si>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</si>
  <si>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</si>
  <si>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</si>
  <si>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</si>
  <si>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</si>
  <si>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</si>
  <si>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</si>
  <si>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</si>
  <si>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</si>
  <si>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</si>
  <si>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</si>
  <si>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</si>
  <si>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</si>
  <si>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</si>
  <si>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</si>
  <si>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</si>
  <si>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</si>
  <si>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</si>
  <si>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</si>
  <si>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</si>
  <si>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</si>
  <si>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</si>
  <si>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</si>
  <si>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</si>
  <si>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</si>
  <si>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</si>
  <si>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</si>
  <si>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</si>
  <si>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</si>
  <si>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</si>
  <si>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</si>
  <si>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</si>
  <si>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</si>
  <si>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</si>
  <si>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</si>
  <si>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</si>
  <si>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</si>
  <si>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</si>
  <si>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</si>
  <si>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</si>
  <si>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</si>
  <si>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</si>
  <si>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</si>
  <si>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</si>
  <si>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</si>
  <si>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</si>
  <si>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</si>
  <si>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</si>
  <si>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</si>
  <si>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</si>
  <si>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</si>
  <si>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</si>
  <si>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</si>
  <si>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</si>
  <si>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</si>
  <si>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</si>
  <si>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</si>
  <si>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</si>
  <si>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</si>
  <si>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</si>
  <si>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</si>
  <si>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</si>
  <si>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</si>
  <si>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</si>
  <si>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</si>
  <si>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</si>
  <si>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</si>
  <si>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</si>
  <si>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</si>
  <si>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</si>
  <si>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</si>
  <si>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</si>
  <si>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</si>
  <si>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</si>
  <si>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</si>
  <si>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</si>
  <si>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</si>
  <si>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</si>
  <si>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</si>
  <si>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</si>
  <si>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</si>
  <si>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</si>
  <si>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</si>
  <si>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</si>
  <si>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</si>
  <si>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</si>
  <si>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</si>
  <si>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</si>
  <si>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</si>
  <si>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</si>
  <si>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</si>
  <si>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</si>
  <si>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</si>
  <si>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</si>
  <si>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</si>
  <si>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</si>
  <si>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</si>
  <si>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</si>
  <si>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</si>
  <si>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</si>
  <si>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</si>
  <si>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</si>
  <si>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</si>
  <si>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</si>
  <si>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</si>
  <si>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</si>
  <si>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</si>
  <si>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</si>
  <si>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</si>
  <si>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</si>
  <si>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</si>
  <si>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</si>
  <si>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</si>
  <si>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</si>
  <si>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</si>
  <si>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</si>
  <si>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</si>
  <si>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</si>
  <si>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</si>
  <si>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</si>
  <si>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</si>
  <si>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</si>
  <si>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</si>
  <si>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</si>
  <si>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</si>
  <si>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</si>
  <si>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</si>
  <si>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</si>
  <si>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</si>
  <si>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</si>
  <si>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</si>
  <si>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</si>
  <si>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</si>
  <si>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</si>
  <si>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</si>
  <si>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</si>
  <si>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</si>
  <si>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</si>
  <si>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</si>
  <si>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</si>
  <si>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</si>
  <si>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</si>
  <si>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</si>
  <si>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</si>
  <si>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</si>
  <si>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</si>
  <si>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</si>
  <si>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</si>
  <si>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</si>
  <si>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</si>
  <si>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</si>
  <si>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</si>
  <si>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</si>
  <si>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</si>
  <si>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</si>
  <si>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</si>
  <si>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</si>
  <si>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</si>
  <si>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</si>
  <si>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</si>
  <si>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</si>
  <si>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</si>
  <si>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</si>
  <si>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</si>
  <si>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</si>
  <si>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Muzaffarpur</t>
  </si>
  <si>
    <t>Motipur</t>
  </si>
  <si>
    <t>Loan Outstanding Report Detailed Recon as on 13-Aug-2025</t>
  </si>
  <si>
    <t>Report generation date &amp; time: Wednesday, August 13, 2025 3:42 PM</t>
  </si>
  <si>
    <t>BH3125</t>
  </si>
  <si>
    <t>Birahima</t>
  </si>
  <si>
    <t>SF0088081</t>
  </si>
  <si>
    <t>Raju Kumar</t>
  </si>
  <si>
    <t>553661 C1</t>
  </si>
  <si>
    <t>553661 C1 Singh Ji1</t>
  </si>
  <si>
    <t>Chetana</t>
  </si>
  <si>
    <t>SSF2608983</t>
  </si>
  <si>
    <t>GENERAL</t>
  </si>
  <si>
    <t>HINDU</t>
  </si>
  <si>
    <t>Agriculture &amp; Farming</t>
  </si>
  <si>
    <t>ARCHANA DEVI</t>
  </si>
  <si>
    <t>21-Mar-2024</t>
  </si>
  <si>
    <t>10</t>
  </si>
  <si>
    <t>2</t>
  </si>
  <si>
    <t>2 Yrs</t>
  </si>
  <si>
    <t>14 Jun 2022</t>
  </si>
  <si>
    <t>&gt; 2 to 4 Years</t>
  </si>
  <si>
    <t>10-May-2024</t>
  </si>
  <si>
    <t>21-Jul-2025</t>
  </si>
  <si>
    <t>Open</t>
  </si>
  <si>
    <t>Alok Kumar/SF0075590</t>
  </si>
  <si>
    <t>CA</t>
  </si>
  <si>
    <t>CSS</t>
  </si>
  <si>
    <t>Terminated</t>
  </si>
  <si>
    <t>Dual Staff</t>
  </si>
  <si>
    <t>Available &amp; Updated</t>
  </si>
  <si>
    <t>L</t>
  </si>
  <si>
    <t>R</t>
  </si>
  <si>
    <t>LO</t>
  </si>
  <si>
    <t>RAJ KUMAR YADAV</t>
  </si>
  <si>
    <t>SF0068602</t>
  </si>
  <si>
    <t>FIR Not Filled</t>
  </si>
  <si>
    <t>Manoj Kumar/SF0089669</t>
  </si>
  <si>
    <t>Aditya Kumar/SF0092055</t>
  </si>
  <si>
    <t>Vidya Bhusan Dubey/SF0024851</t>
  </si>
  <si>
    <t>Alok Kumar Raju/SF0091403</t>
  </si>
  <si>
    <t>Completed-Report Submitted</t>
  </si>
  <si>
    <t>SF0071030</t>
  </si>
  <si>
    <t>Kundan Babu Prasad</t>
  </si>
  <si>
    <t>Niraj Kumar Singh</t>
  </si>
  <si>
    <t>SF0043127</t>
  </si>
  <si>
    <t>FN25-26-01806</t>
  </si>
  <si>
    <t>On dated 11-02-25 EMI of Rs.3470 collected but not accounted in FIMO.CA Kundan Babu Prasad/SF0071030</t>
  </si>
  <si>
    <t>On dated 11-02-25 EMI of Rs.3470 collected but not accounted in FIMO.</t>
  </si>
  <si>
    <t>BM</t>
  </si>
  <si>
    <t>1.Fraud has been identified by CSS team on 21-07-2025 against CA Kundan Babu Prasad/SF0071030
2.CSS team raised complain on 24-07-2025 vide complain number FN25-26-01806
3.At the time of Complain raised 1 borrower was affected .
4.CA was Terminated on dated 27-06-25.
5.After verification done by Audit team out of 1 borrower 1 borrower was affected of Rs3470.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</si>
</sst>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BH3125</v>
      </c>
      <c r="D5" s="63" t="str">
        <f>IF('Physical Cash at Safe'!D28="Yes", 'Physical Cash at Safe'!A4, 'Borrower Wise Details'!C5)</f>
        <v>Motipur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45859</v>
      </c>
      <c r="H5" s="107" t="s">
        <v>274</v>
      </c>
      <c r="I5" s="61">
        <v>45862</v>
      </c>
      <c r="J5" s="74" t="str">
        <f>IF('Physical Cash at Safe'!D28="Yes",'Physical Cash at Safe'!E28,IF('Borrower Wise Details'!D5&lt;&gt;"",'Borrower Wise Details'!D5,""))</f>
        <v>FN25-26-01806</v>
      </c>
      <c r="K5" s="81">
        <v>1</v>
      </c>
      <c r="L5" s="82">
        <v>3470</v>
      </c>
      <c r="M5" s="82">
        <v>0</v>
      </c>
      <c r="N5" s="82" t="s">
        <v>284</v>
      </c>
      <c r="O5" s="82" t="s">
        <v>285</v>
      </c>
      <c r="P5" s="82" t="s">
        <v>286</v>
      </c>
      <c r="Q5" s="82" t="s">
        <v>287</v>
      </c>
      <c r="R5" s="75" t="str">
        <f>IF('Physical Cash at Safe'!$D$28="Yes", 'Physical Cash at Safe'!$A$28, IF('Borrower Wise Details'!F5&lt;&gt;"", 'Borrower Wise Details'!F5, ""))</f>
        <v>Kundan Babu Prasad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SF0071030</v>
      </c>
      <c r="U5" s="77" t="s">
        <v>275</v>
      </c>
      <c r="V5" s="61">
        <v>45835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288</v>
      </c>
      <c r="Z5" s="61">
        <v>45882</v>
      </c>
      <c r="AA5" s="61">
        <v>45882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45883</v>
      </c>
      <c r="AH5" s="70" t="s">
        <v>297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L1" zoomScaleNormal="100" workbookViewId="0">
      <selection activeCell="S5" sqref="S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BH3125</v>
      </c>
      <c r="C5" s="50" t="str">
        <f>IF('Fraud Investigation Report'!D5="", "", 'Fraud Investigation Report'!D5)</f>
        <v>Motipur</v>
      </c>
      <c r="D5" s="68" t="str">
        <f>IF(OR('Fraud Investigation Report'!R5="", 'Fraud Investigation Report'!R5=0), "", 'Fraud Investigation Report'!R5)</f>
        <v>Kundan Babu Prasad</v>
      </c>
      <c r="E5" s="68" t="str">
        <f>IF(OR('Fraud Investigation Report'!T5="", 'Fraud Investigation Report'!T5=0), "", 'Fraud Investigation Report'!T5)</f>
        <v>SF0071030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FN25-26-01806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3470</v>
      </c>
      <c r="Q5" s="49"/>
      <c r="R5" s="84" t="s">
        <v>283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248</v>
      </c>
      <c r="C4" s="41" t="s">
        <v>248</v>
      </c>
      <c r="D4" s="41" t="s">
        <v>247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45882</v>
      </c>
      <c r="C6" s="18">
        <v>45881</v>
      </c>
      <c r="D6" s="18">
        <v>45882</v>
      </c>
      <c r="E6" s="19">
        <v>0.66666666666666663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3</v>
      </c>
      <c r="E11" s="23">
        <f t="shared" ref="E11:E17" si="0">D11*A11</f>
        <v>1500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2</v>
      </c>
      <c r="E13" s="23">
        <f t="shared" si="0"/>
        <v>200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26180</v>
      </c>
      <c r="C18" s="23">
        <f>B18</f>
        <v>26180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26180</v>
      </c>
      <c r="D19" s="30" t="s">
        <v>76</v>
      </c>
      <c r="E19" s="31">
        <f>SUM(E10:E18)</f>
        <v>1720</v>
      </c>
    </row>
    <row r="20" spans="1:5" ht="30" customHeight="1" x14ac:dyDescent="0.35">
      <c r="A20" s="144" t="s">
        <v>97</v>
      </c>
      <c r="B20" s="145"/>
      <c r="C20" s="32">
        <v>26180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2240</v>
      </c>
      <c r="D21" s="33" t="s">
        <v>89</v>
      </c>
      <c r="E21" s="34">
        <v>26700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 t="s">
        <v>200</v>
      </c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" customHeight="1" x14ac:dyDescent="0.35">
      <c r="A30" s="127"/>
      <c r="B30" s="127"/>
      <c r="C30" s="128"/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217</v>
      </c>
      <c r="B32" s="38" t="s">
        <v>276</v>
      </c>
      <c r="C32" s="37" t="s">
        <v>82</v>
      </c>
      <c r="D32" s="154" t="s">
        <v>277</v>
      </c>
      <c r="E32" s="155"/>
    </row>
    <row r="33" spans="1:5" ht="18" customHeight="1" x14ac:dyDescent="0.35">
      <c r="A33" s="37" t="s">
        <v>83</v>
      </c>
      <c r="B33" s="106" t="s">
        <v>278</v>
      </c>
      <c r="C33" s="39" t="s">
        <v>84</v>
      </c>
      <c r="D33" s="148" t="s">
        <v>279</v>
      </c>
      <c r="E33" s="149"/>
    </row>
    <row r="34" spans="1:5" ht="26" x14ac:dyDescent="0.35">
      <c r="A34" s="39" t="s">
        <v>218</v>
      </c>
      <c r="B34" s="38" t="s">
        <v>291</v>
      </c>
      <c r="C34" s="39" t="s">
        <v>219</v>
      </c>
      <c r="D34" s="150" t="s">
        <v>281</v>
      </c>
      <c r="E34" s="151"/>
    </row>
    <row r="35" spans="1:5" ht="26" x14ac:dyDescent="0.35">
      <c r="A35" s="39" t="s">
        <v>220</v>
      </c>
      <c r="B35" s="38" t="s">
        <v>292</v>
      </c>
      <c r="C35" s="39" t="s">
        <v>222</v>
      </c>
      <c r="D35" s="150" t="s">
        <v>282</v>
      </c>
      <c r="E35" s="151"/>
    </row>
    <row r="36" spans="1:5" ht="25.5" customHeight="1" x14ac:dyDescent="0.35">
      <c r="A36" s="39" t="s">
        <v>221</v>
      </c>
      <c r="B36" s="38" t="s">
        <v>296</v>
      </c>
      <c r="C36" s="39" t="s">
        <v>223</v>
      </c>
      <c r="D36" s="152" t="s">
        <v>280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BH3125</v>
      </c>
      <c r="C5" s="119" t="str">
        <f>IF('Loan Outstanding Report'!$H$5="", "", 'Loan Outstanding Report'!$H$5)</f>
        <v>Motipur</v>
      </c>
      <c r="D5" s="41" t="s">
        <v>293</v>
      </c>
      <c r="E5" s="65">
        <v>45882</v>
      </c>
      <c r="F5" s="38" t="s">
        <v>290</v>
      </c>
      <c r="G5" s="49" t="s">
        <v>289</v>
      </c>
      <c r="H5" s="49" t="s">
        <v>273</v>
      </c>
      <c r="I5" s="120" t="s">
        <v>255</v>
      </c>
      <c r="J5" s="120" t="s">
        <v>258</v>
      </c>
      <c r="K5" s="120" t="s">
        <v>262</v>
      </c>
      <c r="L5" s="11">
        <v>355939465</v>
      </c>
      <c r="M5" s="65" t="s">
        <v>263</v>
      </c>
      <c r="N5" s="124">
        <v>65000</v>
      </c>
      <c r="O5" s="124">
        <v>3470</v>
      </c>
      <c r="P5" s="121" t="s">
        <v>139</v>
      </c>
      <c r="Q5" s="80">
        <v>45699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202</v>
      </c>
      <c r="W5" s="122" t="s">
        <v>295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I1" zoomScale="80" zoomScaleNormal="80" workbookViewId="0">
      <selection activeCell="BQ5" sqref="BQ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248</v>
      </c>
      <c r="G5" s="84" t="s">
        <v>251</v>
      </c>
      <c r="H5" s="38" t="s">
        <v>248</v>
      </c>
      <c r="I5" s="84">
        <v>23616</v>
      </c>
      <c r="J5" s="38" t="s">
        <v>252</v>
      </c>
      <c r="K5" s="84">
        <v>23616</v>
      </c>
      <c r="L5" s="84" t="s">
        <v>253</v>
      </c>
      <c r="M5" s="38" t="s">
        <v>254</v>
      </c>
      <c r="N5" s="84">
        <v>339943</v>
      </c>
      <c r="O5" s="84" t="s">
        <v>255</v>
      </c>
      <c r="P5" s="84">
        <v>479243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355939465</v>
      </c>
      <c r="Z5" s="38" t="s">
        <v>262</v>
      </c>
      <c r="AA5" s="108" t="s">
        <v>263</v>
      </c>
      <c r="AB5" s="84">
        <v>65000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3470</v>
      </c>
      <c r="AK5" s="84">
        <v>3470</v>
      </c>
      <c r="AL5" s="108" t="s">
        <v>270</v>
      </c>
      <c r="AM5" s="84">
        <v>30076.89</v>
      </c>
      <c r="AN5" s="112">
        <v>15063.11</v>
      </c>
      <c r="AO5" s="112">
        <v>45140</v>
      </c>
      <c r="AP5" s="112">
        <v>34923.11</v>
      </c>
      <c r="AQ5" s="112">
        <v>4653.8900000000003</v>
      </c>
      <c r="AR5" s="112">
        <v>39577</v>
      </c>
      <c r="AS5" s="112">
        <v>8383</v>
      </c>
      <c r="AT5" s="112">
        <v>1997</v>
      </c>
      <c r="AU5" s="112">
        <v>10380</v>
      </c>
      <c r="AV5" s="84">
        <v>16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258</v>
      </c>
      <c r="BG5" s="84">
        <v>9708679852</v>
      </c>
      <c r="BH5" s="114" t="s">
        <v>272</v>
      </c>
      <c r="BI5" s="38" t="s">
        <v>110</v>
      </c>
      <c r="BJ5" s="85">
        <v>45882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3470</v>
      </c>
      <c r="BQ5" s="117" t="s">
        <v>202</v>
      </c>
      <c r="BR5" s="129" t="s">
        <v>294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2025-08-14T10:21:11Z</dcterms:modified>
</cp:coreProperties>
</file>