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A76857B2-04CA-489B-9A87-5DD555A30259}" xr6:coauthVersionLast="47" xr6:coauthVersionMax="47" xr10:uidLastSave="{648DB83D-B78A-4FA7-8BD2-4A020DC83F9C}"/>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<sst xmlns="http://schemas.openxmlformats.org/spreadsheetml/2006/main" count="337" uniqueCount="292">
  <si>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</si>
  <si>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</si>
  <si>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</si>
  <si>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</si>
  <si>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</si>
  <si>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</si>
  <si>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</si>
  <si>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</si>
  <si>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</si>
  <si>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</si>
  <si>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</si>
  <si>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</si>
  <si>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</si>
  <si>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</si>
  <si>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</si>
  <si>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</si>
  <si>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</si>
  <si>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</si>
  <si>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</si>
  <si>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</si>
  <si>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</si>
  <si>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</si>
  <si>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</si>
  <si>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</si>
  <si>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</si>
  <si>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</si>
  <si>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</si>
  <si>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</si>
  <si>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</si>
  <si>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</si>
  <si>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</si>
  <si>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</si>
  <si>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</si>
  <si>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</si>
  <si>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</si>
  <si>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</si>
  <si>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</si>
  <si>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</si>
  <si>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</si>
  <si>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</si>
  <si>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</si>
  <si>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</si>
  <si>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</si>
  <si>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</si>
  <si>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</si>
  <si>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</si>
  <si>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</si>
  <si>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</si>
  <si>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</si>
  <si>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</si>
  <si>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</si>
  <si>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</si>
  <si>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</si>
  <si>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</si>
  <si>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</si>
  <si>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</si>
  <si>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</si>
  <si>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</si>
  <si>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</si>
  <si>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</si>
  <si>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</si>
  <si>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</si>
  <si>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</si>
  <si>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</si>
  <si>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</si>
  <si>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</si>
  <si>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</si>
  <si>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</si>
  <si>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</si>
  <si>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</si>
  <si>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</si>
  <si>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</si>
  <si>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</si>
  <si>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</si>
  <si>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</si>
  <si>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</si>
  <si>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</si>
  <si>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</si>
  <si>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</si>
  <si>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</si>
  <si>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</si>
  <si>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</si>
  <si>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</si>
  <si>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</si>
  <si>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</si>
  <si>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</si>
  <si>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</si>
  <si>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</si>
  <si>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</si>
  <si>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</si>
  <si>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</si>
  <si>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</si>
  <si>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</si>
  <si>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</si>
  <si>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</si>
  <si>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</si>
  <si>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</si>
  <si>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</si>
  <si>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</si>
  <si>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</si>
  <si>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</si>
  <si>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</si>
  <si>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</si>
  <si>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</si>
  <si>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</si>
  <si>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</si>
  <si>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</si>
  <si>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</si>
  <si>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</si>
  <si>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</si>
  <si>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</si>
  <si>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</si>
  <si>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</si>
  <si>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</si>
  <si>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</si>
  <si>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</si>
  <si>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</si>
  <si>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</si>
  <si>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</si>
  <si>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</si>
  <si>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</si>
  <si>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</si>
  <si>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</si>
  <si>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</si>
  <si>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</si>
  <si>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</si>
  <si>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</si>
  <si>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</si>
  <si>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</si>
  <si>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</si>
  <si>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</si>
  <si>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</si>
  <si>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</si>
  <si>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</si>
  <si>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</si>
  <si>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</si>
  <si>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</si>
  <si>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</si>
  <si>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</si>
  <si>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</si>
  <si>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</si>
  <si>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</si>
  <si>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</si>
  <si>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</si>
  <si>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</si>
  <si>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</si>
  <si>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</si>
  <si>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</si>
  <si>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</si>
  <si>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</si>
  <si>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</si>
  <si>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</si>
  <si>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</si>
  <si>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</si>
  <si>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</si>
  <si>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</si>
  <si>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</si>
  <si>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</si>
  <si>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</si>
  <si>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</si>
  <si>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</si>
  <si>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</si>
  <si>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</si>
  <si>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</si>
  <si>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</si>
  <si>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</si>
  <si>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</si>
  <si>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</si>
  <si>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</si>
  <si>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</si>
  <si>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</si>
  <si>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</si>
  <si>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</si>
  <si>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</si>
  <si>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</si>
  <si>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</si>
  <si>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</si>
  <si>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</si>
  <si>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</si>
  <si>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</si>
  <si>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</si>
  <si>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</si>
  <si>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</si>
  <si>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</si>
  <si>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</si>
  <si>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</si>
  <si>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</si>
  <si>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</si>
  <si>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</si>
  <si>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</si>
  <si>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</si>
  <si>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</si>
  <si>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</si>
  <si>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</si>
  <si>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</si>
  <si>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</si>
  <si>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</si>
  <si>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</si>
  <si>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</si>
  <si>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</si>
  <si>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</si>
  <si>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</si>
  <si>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</si>
  <si>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</si>
  <si>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</si>
  <si>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</si>
  <si>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</si>
  <si>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</si>
  <si>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</si>
  <si>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</si>
  <si>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</si>
  <si>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</si>
  <si>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</si>
  <si>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</si>
  <si>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</si>
  <si>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</si>
  <si>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</si>
  <si>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</si>
  <si>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</si>
  <si>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</si>
  <si>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</si>
  <si>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</si>
  <si>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</si>
  <si>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</si>
  <si>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</si>
  <si>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</si>
  <si>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</si>
  <si>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</si>
  <si>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</si>
  <si>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</si>
  <si>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</si>
  <si>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</si>
  <si>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</si>
  <si>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</si>
  <si>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</si>
  <si>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</si>
  <si>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</si>
  <si>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</si>
  <si>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</si>
  <si>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</si>
  <si>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</si>
  <si>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</si>
  <si>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</si>
  <si>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</si>
  <si>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</si>
  <si>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</si>
  <si>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</si>
  <si>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</si>
  <si>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</si>
  <si>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</si>
  <si>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</si>
  <si>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</si>
  <si>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Dungarpur</t>
  </si>
  <si>
    <t>RJ3068</t>
  </si>
  <si>
    <t>Kherwara</t>
  </si>
  <si>
    <t>Kagdar Bhatiya</t>
  </si>
  <si>
    <t>SF0086260</t>
  </si>
  <si>
    <t>Gopichand Meena</t>
  </si>
  <si>
    <t>600262</t>
  </si>
  <si>
    <t>taan</t>
  </si>
  <si>
    <t>Chetana</t>
  </si>
  <si>
    <t>SID951376183067</t>
  </si>
  <si>
    <t>ST</t>
  </si>
  <si>
    <t>HINDU</t>
  </si>
  <si>
    <t>Agarbathi Making</t>
  </si>
  <si>
    <t>KALPANA DEVI</t>
  </si>
  <si>
    <t>22-Dec-2023</t>
  </si>
  <si>
    <t>Wed</t>
  </si>
  <si>
    <t>3</t>
  </si>
  <si>
    <t>3 Yrs</t>
  </si>
  <si>
    <t>08 Oct 2021</t>
  </si>
  <si>
    <t>&gt; 2 to 4 Years</t>
  </si>
  <si>
    <t>07-Feb-2024</t>
  </si>
  <si>
    <t>05-Mar-2025</t>
  </si>
  <si>
    <t>Open</t>
  </si>
  <si>
    <t>SAM-2</t>
  </si>
  <si>
    <t>Loan Officer</t>
  </si>
  <si>
    <t>CSS</t>
  </si>
  <si>
    <t>Tinku Singh/SF0089731</t>
  </si>
  <si>
    <t>Rajesh Kumar Yogi/SF0081901</t>
  </si>
  <si>
    <t>Mukesh Kumar Sain/SF0072487</t>
  </si>
  <si>
    <t>Suresh Kumar Yadav/SF0080719</t>
  </si>
  <si>
    <t>Completed-Report Submitted</t>
  </si>
  <si>
    <t>Amit Pal/SF0057779</t>
  </si>
  <si>
    <t>Prakash lal</t>
  </si>
  <si>
    <t>SF0086196</t>
  </si>
  <si>
    <t>FN25-26-01840</t>
  </si>
  <si>
    <t>Resigned-Exited</t>
  </si>
  <si>
    <t>354194665</t>
  </si>
  <si>
    <t>During verification, the following irregularities have been observed in the loan account of borrower Mrs. Kalpana Devi:
 1. As per the Loan Card, the borrower (LAN 349914180) has paid One EMIs of Rs. 2000/- each to Loan Officer Prakash lal/SF0086196 on 04-Aug-24.
 2. The Loan Officer has not posted the collected EMI amounts against the respective Loan ID of the borrower.
 3. It is further confirmed from the borrower that a **new loan (LAN 354194665) was disbursed on 22-Dec-2023 without her knowledge or consent. The borrower has also not visited the branch for this disbursement.
 4. The collected amount of Rs. 2000/- has neither been refunded to the borrower nor updated in the FIMO system.
 5. The Branch Movement Register was not available during branch verification.
 6. As discussed with the borrower over telecalling, she is not aware of the Loan Officer’s name. When asked about guidance for complaint to CSS, she stated that the branch team members advised her</t>
  </si>
  <si>
    <t>Dear Team,
As per the findings of the CSS Team the verification conducted in Aug 2025, it was observed that a fraud amounting to Rs. 2000/- has taken place. Specifically, the Loan Officer,  LO Prakash lal/SF0086196   , collected amounts from borrowers but failed to perform the following actions:
The collected amount was not posted in FIMO.
The collected amount was not deposited in the branch.
Additionally, it was observed that the Loan Officer collected EMI payments from 1 borrowers, amounting to Rs. 2000/-, and again failed to record these transactions in FIMO.
Remarks:
The Branch Movement Register was not available at the time of branch verification.
During telephonic discussion with the borrower, she mentioned that she is not aware of the Loan Officer’s name. Further, when asked about guidance for complaint submission to CSS, she stated that the branch team members had advised her.</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</si>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</sst>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RJ3068</v>
      </c>
      <c r="D5" s="63" t="str">
        <f>IF('Physical Cash at Safe'!D28="Yes", 'Physical Cash at Safe'!A4, 'Borrower Wise Details'!C5)</f>
        <v>Kherwara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45874</v>
      </c>
      <c r="H5" s="107" t="s">
        <v>277</v>
      </c>
      <c r="I5" s="61">
        <v>45887</v>
      </c>
      <c r="J5" s="74" t="str">
        <f>IF('Physical Cash at Safe'!D28="Yes",'Physical Cash at Safe'!E28,IF('Borrower Wise Details'!D5&lt;&gt;"",'Borrower Wise Details'!D5,""))</f>
        <v>FN25-26-01840</v>
      </c>
      <c r="K5" s="81">
        <v>1</v>
      </c>
      <c r="L5" s="82">
        <v>2000</v>
      </c>
      <c r="M5" s="82">
        <v>0</v>
      </c>
      <c r="N5" s="82" t="s">
        <v>278</v>
      </c>
      <c r="O5" s="82" t="s">
        <v>279</v>
      </c>
      <c r="P5" s="82" t="s">
        <v>280</v>
      </c>
      <c r="Q5" s="82" t="s">
        <v>281</v>
      </c>
      <c r="R5" s="75" t="str">
        <f>IF('Physical Cash at Safe'!$D$28="Yes", 'Physical Cash at Safe'!$A$28, IF('Borrower Wise Details'!F5&lt;&gt;"", 'Borrower Wise Details'!F5, ""))</f>
        <v>Prakash lal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SF0086196</v>
      </c>
      <c r="U5" s="77" t="s">
        <v>287</v>
      </c>
      <c r="V5" s="61">
        <v>45667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282</v>
      </c>
      <c r="Z5" s="61">
        <v>45888</v>
      </c>
      <c r="AA5" s="61">
        <v>45889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2000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45890</v>
      </c>
      <c r="AH5" s="70" t="s">
        <v>290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RJ3068</v>
      </c>
      <c r="C5" s="50" t="str">
        <f>IF('Fraud Investigation Report'!D5="", "", 'Fraud Investigation Report'!D5)</f>
        <v>Kherwara</v>
      </c>
      <c r="D5" s="68" t="str">
        <f>IF(OR('Fraud Investigation Report'!R5="", 'Fraud Investigation Report'!R5=0), "", 'Fraud Investigation Report'!R5)</f>
        <v>Prakash lal</v>
      </c>
      <c r="E5" s="68" t="str">
        <f>IF(OR('Fraud Investigation Report'!T5="", 'Fraud Investigation Report'!T5=0), "", 'Fraud Investigation Report'!T5)</f>
        <v>SF0086196</v>
      </c>
      <c r="F5" s="68" t="str">
        <f>IF(OR('Fraud Investigation Report'!S5="", 'Fraud Investigation Report'!S5=0), "", 'Fraud Investigation Report'!S5)</f>
        <v>Loan Officer</v>
      </c>
      <c r="G5" s="50" t="str">
        <f>IF('Fraud Investigation Report'!J5="", "", 'Fraud Investigation Report'!J5)</f>
        <v>FN25-26-01840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2000</v>
      </c>
      <c r="O5" s="69">
        <f>IF('Fraud Investigation Report'!AD5="", "", 'Fraud Investigation Report'!AD5)</f>
        <v>0</v>
      </c>
      <c r="P5" s="126">
        <f>IF(AND(N5="", O5=""), "", IF(O5="", N5, N5 - IF(ISNUMBER(O5), O5, 0)))</f>
        <v>2000</v>
      </c>
      <c r="Q5" s="49"/>
      <c r="R5" s="84" t="s">
        <v>291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S5" sqref="S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RJ3068</v>
      </c>
      <c r="C5" s="119" t="str">
        <f>IF('Loan Outstanding Report'!$H$5="", "", 'Loan Outstanding Report'!$H$5)</f>
        <v>Kherwara</v>
      </c>
      <c r="D5" s="41" t="s">
        <v>286</v>
      </c>
      <c r="E5" s="65">
        <v>45888</v>
      </c>
      <c r="F5" s="38" t="s">
        <v>284</v>
      </c>
      <c r="G5" s="49" t="s">
        <v>285</v>
      </c>
      <c r="H5" s="49" t="s">
        <v>276</v>
      </c>
      <c r="I5" s="120" t="s">
        <v>258</v>
      </c>
      <c r="J5" s="120" t="s">
        <v>261</v>
      </c>
      <c r="K5" s="120" t="s">
        <v>265</v>
      </c>
      <c r="L5" s="11" t="s">
        <v>288</v>
      </c>
      <c r="M5" s="65" t="s">
        <v>266</v>
      </c>
      <c r="N5" s="124">
        <v>42000</v>
      </c>
      <c r="O5" s="124">
        <v>2240</v>
      </c>
      <c r="P5" s="121" t="s">
        <v>139</v>
      </c>
      <c r="Q5" s="80">
        <v>45508</v>
      </c>
      <c r="R5" s="124">
        <v>2000</v>
      </c>
      <c r="S5" s="124">
        <v>0</v>
      </c>
      <c r="T5" s="124">
        <v>0</v>
      </c>
      <c r="U5" s="125">
        <f t="shared" ref="U5" si="0">IF(AND(ISBLANK(R5),ISBLANK(S5),ISBLANK(T5)),"",R5-(S5+T5))</f>
        <v>2000</v>
      </c>
      <c r="V5" s="117" t="s">
        <v>202</v>
      </c>
      <c r="W5" s="122" t="s">
        <v>289</v>
      </c>
    </row>
    <row r="6" spans="1:23" ht="25.05" hidden="1" customHeight="1" x14ac:dyDescent="0.3">
      <c r="A6" s="64">
        <v>2</v>
      </c>
      <c r="B6" s="60" t="str">
        <f>IF(J6&lt;&gt;"", $B$5, "")</f>
        <v/>
      </c>
      <c r="C6" s="119" t="str">
        <f>IF(J6&lt;&gt;"", $C$5, "")</f>
        <v/>
      </c>
      <c r="D6" s="41"/>
      <c r="E6" s="65"/>
      <c r="F6" s="38"/>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Q5" activePane="bottomRight" state="frozen"/>
      <selection pane="topRight" activeCell="Q1" sqref="Q1"/>
      <selection pane="bottomLeft" activeCell="A5" sqref="A5"/>
      <selection pane="bottomRight"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139781</v>
      </c>
      <c r="J5" s="38" t="s">
        <v>255</v>
      </c>
      <c r="K5" s="84">
        <v>139781</v>
      </c>
      <c r="L5" s="84" t="s">
        <v>256</v>
      </c>
      <c r="M5" s="38" t="s">
        <v>257</v>
      </c>
      <c r="N5" s="84">
        <v>240754</v>
      </c>
      <c r="O5" s="84" t="s">
        <v>258</v>
      </c>
      <c r="P5" s="84">
        <v>388890</v>
      </c>
      <c r="Q5" s="38" t="s">
        <v>259</v>
      </c>
      <c r="R5" s="38" t="s">
        <v>260</v>
      </c>
      <c r="S5" s="84" t="s">
        <v>261</v>
      </c>
      <c r="T5" s="84" t="s">
        <v>261</v>
      </c>
      <c r="U5" s="84" t="s">
        <v>262</v>
      </c>
      <c r="V5" s="84" t="s">
        <v>263</v>
      </c>
      <c r="W5" s="84">
        <v>0</v>
      </c>
      <c r="X5" s="38" t="s">
        <v>264</v>
      </c>
      <c r="Y5" s="84">
        <v>354194665</v>
      </c>
      <c r="Z5" s="38" t="s">
        <v>265</v>
      </c>
      <c r="AA5" s="108" t="s">
        <v>266</v>
      </c>
      <c r="AB5" s="84">
        <v>42000</v>
      </c>
      <c r="AC5" s="108" t="s">
        <v>267</v>
      </c>
      <c r="AD5" s="84">
        <v>24</v>
      </c>
      <c r="AE5" s="84" t="s">
        <v>268</v>
      </c>
      <c r="AF5" s="84" t="s">
        <v>269</v>
      </c>
      <c r="AG5" s="108" t="s">
        <v>270</v>
      </c>
      <c r="AH5" s="84" t="s">
        <v>271</v>
      </c>
      <c r="AI5" s="108" t="s">
        <v>272</v>
      </c>
      <c r="AJ5" s="84">
        <v>2240</v>
      </c>
      <c r="AK5" s="84">
        <v>2240</v>
      </c>
      <c r="AL5" s="108" t="s">
        <v>273</v>
      </c>
      <c r="AM5" s="84">
        <v>24898.19</v>
      </c>
      <c r="AN5" s="112">
        <v>11431.81</v>
      </c>
      <c r="AO5" s="112">
        <v>36330</v>
      </c>
      <c r="AP5" s="112">
        <v>17101.810000000001</v>
      </c>
      <c r="AQ5" s="112">
        <v>990.19</v>
      </c>
      <c r="AR5" s="112">
        <v>18092</v>
      </c>
      <c r="AS5" s="112">
        <v>5960.79</v>
      </c>
      <c r="AT5" s="112">
        <v>269.20999999999998</v>
      </c>
      <c r="AU5" s="112">
        <v>6230</v>
      </c>
      <c r="AV5" s="84">
        <v>19</v>
      </c>
      <c r="AW5" s="84">
        <v>76</v>
      </c>
      <c r="AX5" s="84" t="s">
        <v>275</v>
      </c>
      <c r="AY5" s="108"/>
      <c r="AZ5" s="84"/>
      <c r="BA5" s="84"/>
      <c r="BB5" s="84" t="s">
        <v>274</v>
      </c>
      <c r="BC5" s="84" t="s">
        <v>145</v>
      </c>
      <c r="BD5" s="108"/>
      <c r="BE5" s="84"/>
      <c r="BF5" s="38" t="s">
        <v>261</v>
      </c>
      <c r="BG5" s="84">
        <v>8290772669</v>
      </c>
      <c r="BH5" s="114" t="s">
        <v>283</v>
      </c>
      <c r="BI5" s="38" t="s">
        <v>110</v>
      </c>
      <c r="BJ5" s="85">
        <v>45888</v>
      </c>
      <c r="BK5" s="84"/>
      <c r="BL5" s="38" t="s">
        <v>114</v>
      </c>
      <c r="BM5" s="115" t="s">
        <v>119</v>
      </c>
      <c r="BN5" s="116" t="s">
        <v>200</v>
      </c>
      <c r="BO5" s="84" t="s">
        <v>245</v>
      </c>
      <c r="BP5" s="84">
        <v>2000</v>
      </c>
      <c r="BQ5" s="117" t="s">
        <v>202</v>
      </c>
      <c r="BR5" s="129" t="s">
        <v>289</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2025-08-21T00:39:41Z</dcterms:modified>
</cp:coreProperties>
</file>