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BH-Naugachiya fraud Investigation Report FN25-26-01845/"/>
    </mc:Choice>
  </mc:AlternateContent>
  <xr:revisionPtr revIDLastSave="154" documentId="8_{EFEABFF1-2F43-4D47-8742-DB534B48C22A}" xr6:coauthVersionLast="47" xr6:coauthVersionMax="47" xr10:uidLastSave="{AB2216C0-8B96-4924-8E16-FEC31974225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<sst xmlns="http://schemas.openxmlformats.org/spreadsheetml/2006/main" count="349" uniqueCount="298">
  <si>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</si>
  <si>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</si>
  <si>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</si>
  <si>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</si>
  <si>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</si>
  <si>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</si>
  <si>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</si>
  <si>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</si>
  <si>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</si>
  <si>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</si>
  <si>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</si>
  <si>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</si>
  <si>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</si>
  <si>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</si>
  <si>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</si>
  <si>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</si>
  <si>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</si>
  <si>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</si>
  <si>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</si>
  <si>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</si>
  <si>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</si>
  <si>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</si>
  <si>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</si>
  <si>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</si>
  <si>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</si>
  <si>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</si>
  <si>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</si>
  <si>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</si>
  <si>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</si>
  <si>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</si>
  <si>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</si>
  <si>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</si>
  <si>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</si>
  <si>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</si>
  <si>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</si>
  <si>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</si>
  <si>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</si>
  <si>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</si>
  <si>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</si>
  <si>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</si>
  <si>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</si>
  <si>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</si>
  <si>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</si>
  <si>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</si>
  <si>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</si>
  <si>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</si>
  <si>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</si>
  <si>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</si>
  <si>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</si>
  <si>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</si>
  <si>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</si>
  <si>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</si>
  <si>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</si>
  <si>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</si>
  <si>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</si>
  <si>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</si>
  <si>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</si>
  <si>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</si>
  <si>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</si>
  <si>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</si>
  <si>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</si>
  <si>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</si>
  <si>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</si>
  <si>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</si>
  <si>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</si>
  <si>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</si>
  <si>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</si>
  <si>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</si>
  <si>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</si>
  <si>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</si>
  <si>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</si>
  <si>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</si>
  <si>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</si>
  <si>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</si>
  <si>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</si>
  <si>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</si>
  <si>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</si>
  <si>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</si>
  <si>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</si>
  <si>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</si>
  <si>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</si>
  <si>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</si>
  <si>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</si>
  <si>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</si>
  <si>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</si>
  <si>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</si>
  <si>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</si>
  <si>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</si>
  <si>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</si>
  <si>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</si>
  <si>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</si>
  <si>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</si>
  <si>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</si>
  <si>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</si>
  <si>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</si>
  <si>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</si>
  <si>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</si>
  <si>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</si>
  <si>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</si>
  <si>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</si>
  <si>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</si>
  <si>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</si>
  <si>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</si>
  <si>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</si>
  <si>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</si>
  <si>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</si>
  <si>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</si>
  <si>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</si>
  <si>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</si>
  <si>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</si>
  <si>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</si>
  <si>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</si>
  <si>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</si>
  <si>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</si>
  <si>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</si>
  <si>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</si>
  <si>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</si>
  <si>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</si>
  <si>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</si>
  <si>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</si>
  <si>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</si>
  <si>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</si>
  <si>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</si>
  <si>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</si>
  <si>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</si>
  <si>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</si>
  <si>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</si>
  <si>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</si>
  <si>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</si>
  <si>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</si>
  <si>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</si>
  <si>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</si>
  <si>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</si>
  <si>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</si>
  <si>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</si>
  <si>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</si>
  <si>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</si>
  <si>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</si>
  <si>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</si>
  <si>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</si>
  <si>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</si>
  <si>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</si>
  <si>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</si>
  <si>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</si>
  <si>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</si>
  <si>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</si>
  <si>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</si>
  <si>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</si>
  <si>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</si>
  <si>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</si>
  <si>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</si>
  <si>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</si>
  <si>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</si>
  <si>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</si>
  <si>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</si>
  <si>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</si>
  <si>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</si>
  <si>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</si>
  <si>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</si>
  <si>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</si>
  <si>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</si>
  <si>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</si>
  <si>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</si>
  <si>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</si>
  <si>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</si>
  <si>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</si>
  <si>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</si>
  <si>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</si>
  <si>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</si>
  <si>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</si>
  <si>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</si>
  <si>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</si>
  <si>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</si>
  <si>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</si>
  <si>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</si>
  <si>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</si>
  <si>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</si>
  <si>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</si>
  <si>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</si>
  <si>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</si>
  <si>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</si>
  <si>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</si>
  <si>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</si>
  <si>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</si>
  <si>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</si>
  <si>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</si>
  <si>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</si>
  <si>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</si>
  <si>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</si>
  <si>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</si>
  <si>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</si>
  <si>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</si>
  <si>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</si>
  <si>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</si>
  <si>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</si>
  <si>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</si>
  <si>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</si>
  <si>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</si>
  <si>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</si>
  <si>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</si>
  <si>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</si>
  <si>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</si>
  <si>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</si>
  <si>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</si>
  <si>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</si>
  <si>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</si>
  <si>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</si>
  <si>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</si>
  <si>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</si>
  <si>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</si>
  <si>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</si>
  <si>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</si>
  <si>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</si>
  <si>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</si>
  <si>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</si>
  <si>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</si>
  <si>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</si>
  <si>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</si>
  <si>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</si>
  <si>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</si>
  <si>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</si>
  <si>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</si>
  <si>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</si>
  <si>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</si>
  <si>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</si>
  <si>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</si>
  <si>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</si>
  <si>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</si>
  <si>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</si>
  <si>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</si>
  <si>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</si>
  <si>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</si>
  <si>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</si>
  <si>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</si>
  <si>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</si>
  <si>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</si>
  <si>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</si>
  <si>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</si>
  <si>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</si>
  <si>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</si>
  <si>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</si>
  <si>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</si>
  <si>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</si>
  <si>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</si>
  <si>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</si>
  <si>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</si>
  <si>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</si>
  <si>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Bihar-2</t>
  </si>
  <si>
    <t>Dual Staff</t>
  </si>
  <si>
    <t>G1</t>
  </si>
  <si>
    <t>G2</t>
  </si>
  <si>
    <t>Available &amp; Updated</t>
  </si>
  <si>
    <t>BM</t>
  </si>
  <si>
    <t>BQM</t>
  </si>
  <si>
    <t>Saket Nath Thakur/SF0062081</t>
  </si>
  <si>
    <t>CA</t>
  </si>
  <si>
    <t>North</t>
  </si>
  <si>
    <t>BC</t>
  </si>
  <si>
    <t>HINDU</t>
  </si>
  <si>
    <t>Open</t>
  </si>
  <si>
    <t/>
  </si>
  <si>
    <t>Md Ejaz Ahmad/SF0042310</t>
  </si>
  <si>
    <t>07:00AM</t>
  </si>
  <si>
    <t>Bhagalpur</t>
  </si>
  <si>
    <t>Naugachhia</t>
  </si>
  <si>
    <t>BH3577</t>
  </si>
  <si>
    <t>Naugachiya</t>
  </si>
  <si>
    <t xml:space="preserve">CHANDRAKHARA </t>
  </si>
  <si>
    <t>SF0084355</t>
  </si>
  <si>
    <t>Shiv Shankar Kumar</t>
  </si>
  <si>
    <t>CHANDRAKHARA  C2</t>
  </si>
  <si>
    <t>Damini C2 G5</t>
  </si>
  <si>
    <t>Chetana Weekly</t>
  </si>
  <si>
    <t>SSF5397968</t>
  </si>
  <si>
    <t>Animal Husbandry &amp; Poultry</t>
  </si>
  <si>
    <t>LAKSHMI DEVI</t>
  </si>
  <si>
    <t>27-Jan-2024</t>
  </si>
  <si>
    <t>1</t>
  </si>
  <si>
    <t>1 Yrs</t>
  </si>
  <si>
    <t>27 Jan 2024</t>
  </si>
  <si>
    <t>&lt;= 2 Years</t>
  </si>
  <si>
    <t>06-Feb-2024</t>
  </si>
  <si>
    <t>08-Apr-2025</t>
  </si>
  <si>
    <t>LO Prince Raj collected preclosed amount from the borrower of Rs.30040 on 13-Aug-25 but not preclosed  it in FIMO.LO continuously paying that amount in EMI wise and paid 34 EMI of Rs.24480 and the rest amount not paid by LO because he absconded from that branch on 11-04-2025.</t>
  </si>
  <si>
    <t>Prince Raj</t>
  </si>
  <si>
    <t>SF0075139</t>
  </si>
  <si>
    <t>Amar Kumar</t>
  </si>
  <si>
    <t>Lalu Kumar</t>
  </si>
  <si>
    <t>SF0065432</t>
  </si>
  <si>
    <t>SF0097194</t>
  </si>
  <si>
    <t>FIR Not Filled</t>
  </si>
  <si>
    <t>Absconding</t>
  </si>
  <si>
    <t>Completed-Report Submitted</t>
  </si>
  <si>
    <t>FN25-26-01845</t>
  </si>
  <si>
    <t>CSS</t>
  </si>
  <si>
    <t>Rupesh Kumar/SF0039251</t>
  </si>
  <si>
    <t>Akhilesh Kumar/SF0079698</t>
  </si>
  <si>
    <t>Pawan Kumar/SF0074548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</si>
</sst>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BH3577</v>
      </c>
      <c r="D5" s="63" t="str">
        <f>IF('Physical Cash at Safe'!D28="Yes", 'Physical Cash at Safe'!A4, 'Borrower Wise Details'!C5)</f>
        <v>Naugachiya</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Bhagalpur</v>
      </c>
      <c r="G5" s="61">
        <v>45862</v>
      </c>
      <c r="H5" s="107" t="s">
        <v>294</v>
      </c>
      <c r="I5" s="61">
        <v>45888</v>
      </c>
      <c r="J5" s="74" t="str">
        <f>IF('Physical Cash at Safe'!D28="Yes",'Physical Cash at Safe'!E28,IF('Borrower Wise Details'!D5&lt;&gt;"",'Borrower Wise Details'!D5,""))</f>
        <v>FN25-26-01845</v>
      </c>
      <c r="K5" s="81">
        <v>1</v>
      </c>
      <c r="L5" s="82">
        <v>30040</v>
      </c>
      <c r="M5" s="82">
        <v>24480</v>
      </c>
      <c r="N5" s="82" t="s">
        <v>295</v>
      </c>
      <c r="O5" s="82" t="s">
        <v>296</v>
      </c>
      <c r="P5" s="82" t="s">
        <v>297</v>
      </c>
      <c r="Q5" s="82" t="s">
        <v>254</v>
      </c>
      <c r="R5" s="75" t="str">
        <f>IF('Physical Cash at Safe'!$D$28="Yes", 'Physical Cash at Safe'!$A$28, IF('Borrower Wise Details'!F5&lt;&gt;"", 'Borrower Wise Details'!F5, ""))</f>
        <v>Prince Raj</v>
      </c>
      <c r="S5" s="74" t="str">
        <f>IF('Physical Cash at Safe'!$D$28="Yes", 'Physical Cash at Safe'!$C$28, IF('Borrower Wise Details'!H5&lt;&gt;"", 'Borrower Wise Details'!H5, ""))</f>
        <v>CA</v>
      </c>
      <c r="T5" s="74" t="str">
        <f>IF('Physical Cash at Safe'!$D$28="Yes", 'Physical Cash at Safe'!$B$28, IF('Borrower Wise Details'!G5&lt;&gt;"", 'Borrower Wise Details'!G5, ""))</f>
        <v>SF0075139</v>
      </c>
      <c r="U5" s="77" t="s">
        <v>291</v>
      </c>
      <c r="V5" s="61">
        <v>45758</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292</v>
      </c>
      <c r="Z5" s="61">
        <v>45883</v>
      </c>
      <c r="AA5" s="61">
        <v>45883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30040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24480</v>
      </c>
      <c r="AE5" s="126">
        <f>IF(AND(AC5="", AD5=""), "", IF(AD5="", AC5, AC5 - IF(ISNUMBER(AD5), AD5, 0)))</f>
        <v>5560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45889</v>
      </c>
      <c r="AH5" s="70" t="s">
        <v>283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N5" activePane="bottomRight" state="frozen"/>
      <selection pane="topRight" activeCell="B1" sqref="B1"/>
      <selection pane="bottomLeft" activeCell="A5" sqref="A5"/>
      <selection pane="bottomRight" activeCell="V5" sqref="V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BH3577</v>
      </c>
      <c r="C5" s="50" t="str">
        <f>IF('Fraud Investigation Report'!D5="", "", 'Fraud Investigation Report'!D5)</f>
        <v>Naugachiya</v>
      </c>
      <c r="D5" s="68" t="str">
        <f>IF(OR('Fraud Investigation Report'!R5="", 'Fraud Investigation Report'!R5=0), "", 'Fraud Investigation Report'!R5)</f>
        <v>Prince Raj</v>
      </c>
      <c r="E5" s="68" t="str">
        <f>IF(OR('Fraud Investigation Report'!T5="", 'Fraud Investigation Report'!T5=0), "", 'Fraud Investigation Report'!T5)</f>
        <v>SF0075139</v>
      </c>
      <c r="F5" s="68" t="str">
        <f>IF(OR('Fraud Investigation Report'!S5="", 'Fraud Investigation Report'!S5=0), "", 'Fraud Investigation Report'!S5)</f>
        <v>CA</v>
      </c>
      <c r="G5" s="50" t="str">
        <f>IF('Fraud Investigation Report'!J5="", "", 'Fraud Investigation Report'!J5)</f>
        <v>FN25-26-01845</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30040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30040</v>
      </c>
      <c r="O5" s="69">
        <f>IF('Fraud Investigation Report'!AD5="", "", 'Fraud Investigation Report'!AD5)</f>
        <v>24480</v>
      </c>
      <c r="P5" s="126">
        <f>IF(AND(N5="", O5=""), "", IF(O5="", N5, N5 - IF(ISNUMBER(O5), O5, 0)))</f>
        <v>5560</v>
      </c>
      <c r="Q5" s="49"/>
      <c r="R5" s="84" t="s">
        <v>290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C37" sqref="C3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265</v>
      </c>
      <c r="B4" s="41" t="s">
        <v>266</v>
      </c>
      <c r="C4" s="41" t="s">
        <v>266</v>
      </c>
      <c r="D4" s="41" t="s">
        <v>263</v>
      </c>
      <c r="E4" s="41" t="s">
        <v>263</v>
      </c>
    </row>
    <row r="5" spans="1:5" ht="35.25" customHeight="1" x14ac:dyDescent="0.35">
      <c r="A5" s="17" t="s">
        <v>5</v>
      </c>
      <c r="B5" s="17" t="s">
        <v>99</v>
      </c>
      <c r="C5" s="17" t="s">
        <v>216</v>
      </c>
      <c r="D5" s="17" t="s">
        <v>100</v>
      </c>
      <c r="E5" s="17" t="s">
        <v>69</v>
      </c>
    </row>
    <row r="6" spans="1:5" ht="25.5" customHeight="1" x14ac:dyDescent="0.35">
      <c r="A6" s="42" t="s">
        <v>247</v>
      </c>
      <c r="B6" s="18">
        <v>45883</v>
      </c>
      <c r="C6" s="18">
        <v>45882</v>
      </c>
      <c r="D6" s="18">
        <v>45883</v>
      </c>
      <c r="E6" s="19">
        <v>0.29166666666666669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140</v>
      </c>
      <c r="C11" s="23">
        <f>B11*A11</f>
        <v>70000</v>
      </c>
      <c r="D11" s="25">
        <v>140</v>
      </c>
      <c r="E11" s="23">
        <f t="shared" ref="E11:E17" si="0">D11*A11</f>
        <v>70000</v>
      </c>
    </row>
    <row r="12" spans="1:5" ht="14.5" x14ac:dyDescent="0.35">
      <c r="A12" s="24">
        <v>200</v>
      </c>
      <c r="B12" s="25">
        <v>10</v>
      </c>
      <c r="C12" s="23">
        <f>B12*A12</f>
        <v>2000</v>
      </c>
      <c r="D12" s="25">
        <v>10</v>
      </c>
      <c r="E12" s="23">
        <f t="shared" si="0"/>
        <v>2000</v>
      </c>
    </row>
    <row r="13" spans="1:5" ht="14.5" x14ac:dyDescent="0.35">
      <c r="A13" s="24">
        <v>100</v>
      </c>
      <c r="B13" s="25">
        <v>9</v>
      </c>
      <c r="C13" s="23">
        <f t="shared" ref="C13:C17" si="1">B13*A13</f>
        <v>900</v>
      </c>
      <c r="D13" s="25">
        <v>9</v>
      </c>
      <c r="E13" s="23">
        <f t="shared" si="0"/>
        <v>900</v>
      </c>
    </row>
    <row r="14" spans="1:5" ht="14.5" x14ac:dyDescent="0.35">
      <c r="A14" s="24">
        <v>50</v>
      </c>
      <c r="B14" s="25">
        <v>1</v>
      </c>
      <c r="C14" s="23">
        <f t="shared" si="1"/>
        <v>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7</v>
      </c>
      <c r="C18" s="23">
        <f>B18</f>
        <v>7</v>
      </c>
      <c r="D18" s="27">
        <v>7</v>
      </c>
      <c r="E18" s="28">
        <f>D18</f>
        <v>7</v>
      </c>
    </row>
    <row r="19" spans="1:5" ht="14.5" x14ac:dyDescent="0.35">
      <c r="A19" s="29"/>
      <c r="B19" s="30" t="s">
        <v>76</v>
      </c>
      <c r="C19" s="31">
        <f>SUM(C10:C18)</f>
        <v>72977</v>
      </c>
      <c r="D19" s="30" t="s">
        <v>76</v>
      </c>
      <c r="E19" s="31">
        <f>SUM(E10:E18)</f>
        <v>72977</v>
      </c>
    </row>
    <row r="20" spans="1:5" ht="30" customHeight="1" x14ac:dyDescent="0.35">
      <c r="A20" s="144" t="s">
        <v>97</v>
      </c>
      <c r="B20" s="145"/>
      <c r="C20" s="32">
        <v>72977</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215</v>
      </c>
      <c r="E23" s="34">
        <v>0</v>
      </c>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6" t="s">
        <v>218</v>
      </c>
      <c r="E29" s="157"/>
    </row>
    <row r="30" spans="1:5" ht="40"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219</v>
      </c>
      <c r="B32" s="38" t="s">
        <v>248</v>
      </c>
      <c r="C32" s="37" t="s">
        <v>82</v>
      </c>
      <c r="D32" s="154" t="s">
        <v>251</v>
      </c>
      <c r="E32" s="155"/>
    </row>
    <row r="33" spans="1:5" ht="18" customHeight="1" x14ac:dyDescent="0.35">
      <c r="A33" s="37" t="s">
        <v>83</v>
      </c>
      <c r="B33" s="106" t="s">
        <v>249</v>
      </c>
      <c r="C33" s="39" t="s">
        <v>84</v>
      </c>
      <c r="D33" s="148" t="s">
        <v>250</v>
      </c>
      <c r="E33" s="149"/>
    </row>
    <row r="34" spans="1:5" ht="26" x14ac:dyDescent="0.35">
      <c r="A34" s="39" t="s">
        <v>220</v>
      </c>
      <c r="B34" s="38" t="s">
        <v>287</v>
      </c>
      <c r="C34" s="39" t="s">
        <v>221</v>
      </c>
      <c r="D34" s="150" t="s">
        <v>286</v>
      </c>
      <c r="E34" s="151"/>
    </row>
    <row r="35" spans="1:5" ht="26" x14ac:dyDescent="0.35">
      <c r="A35" s="39" t="s">
        <v>222</v>
      </c>
      <c r="B35" s="38" t="s">
        <v>288</v>
      </c>
      <c r="C35" s="39" t="s">
        <v>224</v>
      </c>
      <c r="D35" s="150" t="s">
        <v>289</v>
      </c>
      <c r="E35" s="151"/>
    </row>
    <row r="36" spans="1:5" ht="25.5" customHeight="1" x14ac:dyDescent="0.35">
      <c r="A36" s="39" t="s">
        <v>223</v>
      </c>
      <c r="B36" s="38" t="s">
        <v>252</v>
      </c>
      <c r="C36" s="39" t="s">
        <v>225</v>
      </c>
      <c r="D36" s="152" t="s">
        <v>253</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W5" sqref="W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BH3577</v>
      </c>
      <c r="C5" s="119" t="str">
        <f>IF('Loan Outstanding Report'!$H$5="", "", 'Loan Outstanding Report'!$H$5)</f>
        <v>Naugachiya</v>
      </c>
      <c r="D5" s="41" t="s">
        <v>293</v>
      </c>
      <c r="E5" s="65">
        <v>45883</v>
      </c>
      <c r="F5" s="38" t="s">
        <v>284</v>
      </c>
      <c r="G5" s="49" t="s">
        <v>285</v>
      </c>
      <c r="H5" s="49" t="s">
        <v>255</v>
      </c>
      <c r="I5" s="120" t="s">
        <v>270</v>
      </c>
      <c r="J5" s="120" t="s">
        <v>273</v>
      </c>
      <c r="K5" s="120" t="s">
        <v>275</v>
      </c>
      <c r="L5" s="11">
        <v>354884993</v>
      </c>
      <c r="M5" s="65" t="s">
        <v>276</v>
      </c>
      <c r="N5" s="124">
        <v>45000</v>
      </c>
      <c r="O5" s="124">
        <v>720</v>
      </c>
      <c r="P5" s="121" t="s">
        <v>140</v>
      </c>
      <c r="Q5" s="80">
        <v>45517</v>
      </c>
      <c r="R5" s="124">
        <v>30040</v>
      </c>
      <c r="S5" s="124">
        <v>24480</v>
      </c>
      <c r="T5" s="124">
        <v>0</v>
      </c>
      <c r="U5" s="125">
        <f t="shared" ref="U5" si="0">IF(AND(ISBLANK(R5),ISBLANK(S5),ISBLANK(T5)),"",R5-(S5+T5))</f>
        <v>5560</v>
      </c>
      <c r="V5" s="117" t="s">
        <v>202</v>
      </c>
      <c r="W5" s="122" t="s">
        <v>283</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O11" sqref="O11"/>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29">
        <v>45883</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29">
        <v>45883</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t="s">
        <v>262</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256</v>
      </c>
      <c r="C5" s="38" t="s">
        <v>247</v>
      </c>
      <c r="D5" s="38" t="s">
        <v>263</v>
      </c>
      <c r="E5" s="38" t="s">
        <v>263</v>
      </c>
      <c r="F5" s="38" t="s">
        <v>264</v>
      </c>
      <c r="G5" s="84" t="s">
        <v>265</v>
      </c>
      <c r="H5" s="38" t="s">
        <v>266</v>
      </c>
      <c r="I5" s="84">
        <v>198701</v>
      </c>
      <c r="J5" s="38" t="s">
        <v>267</v>
      </c>
      <c r="K5" s="84">
        <v>198701</v>
      </c>
      <c r="L5" s="84" t="s">
        <v>268</v>
      </c>
      <c r="M5" s="38" t="s">
        <v>269</v>
      </c>
      <c r="N5" s="84">
        <v>437238</v>
      </c>
      <c r="O5" s="84" t="s">
        <v>270</v>
      </c>
      <c r="P5" s="84">
        <v>702890</v>
      </c>
      <c r="Q5" s="38" t="s">
        <v>271</v>
      </c>
      <c r="R5" s="38" t="s">
        <v>272</v>
      </c>
      <c r="S5" s="84" t="s">
        <v>273</v>
      </c>
      <c r="T5" s="84" t="s">
        <v>273</v>
      </c>
      <c r="U5" s="84" t="s">
        <v>257</v>
      </c>
      <c r="V5" s="84" t="s">
        <v>258</v>
      </c>
      <c r="W5" s="84">
        <v>541</v>
      </c>
      <c r="X5" s="38" t="s">
        <v>274</v>
      </c>
      <c r="Y5" s="84">
        <v>354884993</v>
      </c>
      <c r="Z5" s="38" t="s">
        <v>275</v>
      </c>
      <c r="AA5" s="108" t="s">
        <v>276</v>
      </c>
      <c r="AB5" s="84">
        <v>45000</v>
      </c>
      <c r="AC5" s="108"/>
      <c r="AD5" s="84">
        <v>75</v>
      </c>
      <c r="AE5" s="84" t="s">
        <v>277</v>
      </c>
      <c r="AF5" s="84" t="s">
        <v>278</v>
      </c>
      <c r="AG5" s="108" t="s">
        <v>279</v>
      </c>
      <c r="AH5" s="84" t="s">
        <v>280</v>
      </c>
      <c r="AI5" s="108" t="s">
        <v>281</v>
      </c>
      <c r="AJ5" s="84">
        <v>720</v>
      </c>
      <c r="AK5" s="84">
        <v>720</v>
      </c>
      <c r="AL5" s="108" t="s">
        <v>282</v>
      </c>
      <c r="AM5" s="84">
        <v>36182.43</v>
      </c>
      <c r="AN5" s="112">
        <v>8457.57</v>
      </c>
      <c r="AO5" s="112">
        <v>44640</v>
      </c>
      <c r="AP5" s="112">
        <v>8817.57</v>
      </c>
      <c r="AQ5" s="112">
        <v>292.43</v>
      </c>
      <c r="AR5" s="112">
        <v>9110</v>
      </c>
      <c r="AS5" s="112">
        <v>8817.57</v>
      </c>
      <c r="AT5" s="112">
        <v>292.43</v>
      </c>
      <c r="AU5" s="112">
        <v>9110</v>
      </c>
      <c r="AV5" s="84">
        <v>81</v>
      </c>
      <c r="AW5" s="84"/>
      <c r="AX5" s="84"/>
      <c r="AY5" s="108"/>
      <c r="AZ5" s="84"/>
      <c r="BA5" s="84"/>
      <c r="BB5" s="84" t="s">
        <v>259</v>
      </c>
      <c r="BC5" s="84" t="s">
        <v>260</v>
      </c>
      <c r="BD5" s="108"/>
      <c r="BE5" s="84">
        <v>0</v>
      </c>
      <c r="BF5" s="38" t="s">
        <v>273</v>
      </c>
      <c r="BG5" s="84">
        <v>7808594529</v>
      </c>
      <c r="BH5" s="114" t="s">
        <v>261</v>
      </c>
      <c r="BI5" s="38" t="s">
        <v>110</v>
      </c>
      <c r="BJ5" s="85">
        <v>45883</v>
      </c>
      <c r="BK5" s="84"/>
      <c r="BL5" s="38" t="s">
        <v>114</v>
      </c>
      <c r="BM5" s="115" t="s">
        <v>119</v>
      </c>
      <c r="BN5" s="116" t="s">
        <v>199</v>
      </c>
      <c r="BO5" s="84" t="s">
        <v>244</v>
      </c>
      <c r="BP5" s="84">
        <v>30040</v>
      </c>
      <c r="BQ5" s="117" t="s">
        <v>208</v>
      </c>
      <c r="BR5" s="118" t="s">
        <v>283</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2025-08-20T03:22:26Z</dcterms:modified>
</cp:coreProperties>
</file>