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Hulasganj FN25-26-01846/"/>
    </mc:Choice>
  </mc:AlternateContent>
  <xr:revisionPtr revIDLastSave="118" documentId="8_{EFEABFF1-2F43-4D47-8742-DB534B48C22A}" xr6:coauthVersionLast="47" xr6:coauthVersionMax="47" xr10:uidLastSave="{62F95CA8-2D3C-4C55-8BD2-058364CF1C9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<sst xmlns="http://schemas.openxmlformats.org/spreadsheetml/2006/main" count="370" uniqueCount="303">
  <si>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</si>
  <si>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</si>
  <si>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</si>
  <si>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</si>
  <si>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</si>
  <si>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</si>
  <si>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</si>
  <si>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</si>
  <si>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</si>
  <si>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</si>
  <si>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</si>
  <si>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</si>
  <si>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</si>
  <si>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</si>
  <si>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</si>
  <si>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</si>
  <si>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</si>
  <si>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</si>
  <si>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</si>
  <si>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</si>
  <si>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</si>
  <si>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</si>
  <si>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</si>
  <si>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</si>
  <si>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</si>
  <si>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</si>
  <si>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</si>
  <si>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</si>
  <si>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</si>
  <si>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</si>
  <si>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</si>
  <si>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</si>
  <si>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</si>
  <si>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</si>
  <si>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</si>
  <si>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</si>
  <si>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</si>
  <si>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</si>
  <si>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</si>
  <si>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</si>
  <si>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</si>
  <si>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</si>
  <si>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</si>
  <si>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</si>
  <si>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</si>
  <si>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</si>
  <si>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</si>
  <si>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</si>
  <si>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</si>
  <si>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</si>
  <si>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</si>
  <si>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</si>
  <si>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</si>
  <si>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</si>
  <si>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</si>
  <si>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</si>
  <si>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</si>
  <si>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</si>
  <si>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</si>
  <si>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</si>
  <si>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</si>
  <si>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</si>
  <si>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</si>
  <si>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</si>
  <si>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</si>
  <si>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</si>
  <si>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</si>
  <si>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</si>
  <si>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</si>
  <si>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</si>
  <si>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</si>
  <si>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</si>
  <si>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</si>
  <si>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</si>
  <si>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</si>
  <si>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</si>
  <si>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</si>
  <si>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</si>
  <si>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</si>
  <si>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</si>
  <si>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</si>
  <si>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</si>
  <si>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</si>
  <si>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</si>
  <si>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</si>
  <si>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</si>
  <si>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</si>
  <si>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</si>
  <si>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</si>
  <si>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</si>
  <si>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</si>
  <si>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</si>
  <si>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</si>
  <si>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</si>
  <si>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</si>
  <si>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</si>
  <si>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</si>
  <si>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</si>
  <si>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</si>
  <si>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</si>
  <si>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</si>
  <si>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</si>
  <si>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</si>
  <si>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</si>
  <si>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</si>
  <si>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</si>
  <si>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</si>
  <si>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</si>
  <si>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</si>
  <si>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</si>
  <si>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</si>
  <si>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</si>
  <si>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</si>
  <si>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</si>
  <si>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</si>
  <si>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</si>
  <si>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</si>
  <si>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</si>
  <si>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</si>
  <si>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</si>
  <si>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</si>
  <si>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</si>
  <si>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</si>
  <si>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</si>
  <si>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</si>
  <si>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</si>
  <si>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</si>
  <si>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</si>
  <si>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</si>
  <si>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</si>
  <si>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</si>
  <si>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</si>
  <si>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</si>
  <si>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</si>
  <si>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</si>
  <si>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</si>
  <si>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</si>
  <si>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</si>
  <si>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</si>
  <si>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</si>
  <si>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</si>
  <si>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</si>
  <si>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</si>
  <si>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</si>
  <si>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</si>
  <si>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</si>
  <si>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</si>
  <si>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</si>
  <si>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</si>
  <si>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</si>
  <si>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</si>
  <si>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</si>
  <si>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</si>
  <si>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</si>
  <si>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</si>
  <si>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</si>
  <si>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</si>
  <si>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</si>
  <si>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</si>
  <si>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</si>
  <si>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</si>
  <si>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</si>
  <si>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</si>
  <si>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</si>
  <si>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</si>
  <si>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</si>
  <si>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</si>
  <si>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</si>
  <si>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</si>
  <si>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</si>
  <si>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</si>
  <si>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</si>
  <si>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</si>
  <si>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</si>
  <si>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</si>
  <si>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</si>
  <si>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</si>
  <si>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</si>
  <si>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</si>
  <si>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</si>
  <si>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</si>
  <si>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</si>
  <si>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</si>
  <si>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</si>
  <si>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</si>
  <si>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</si>
  <si>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</si>
  <si>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</si>
  <si>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</si>
  <si>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</si>
  <si>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</si>
  <si>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</si>
  <si>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</si>
  <si>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</si>
  <si>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</si>
  <si>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</si>
  <si>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</si>
  <si>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</si>
  <si>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</si>
  <si>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</si>
  <si>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</si>
  <si>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</si>
  <si>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</si>
  <si>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</si>
  <si>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</si>
  <si>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</si>
  <si>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</si>
  <si>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</si>
  <si>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</si>
  <si>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</si>
  <si>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</si>
  <si>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</si>
  <si>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</si>
  <si>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</si>
  <si>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</si>
  <si>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</si>
  <si>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</si>
  <si>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</si>
  <si>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</si>
  <si>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</si>
  <si>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</si>
  <si>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</si>
  <si>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</si>
  <si>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</si>
  <si>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</si>
  <si>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</si>
  <si>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</si>
  <si>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</si>
  <si>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</si>
  <si>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</si>
  <si>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</si>
  <si>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</si>
  <si>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</si>
  <si>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</si>
  <si>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</si>
  <si>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</si>
  <si>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</si>
  <si>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</si>
  <si>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</si>
  <si>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</si>
  <si>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</si>
  <si>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</si>
  <si>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</si>
  <si>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</si>
  <si>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</si>
  <si>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</si>
  <si>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</si>
  <si>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BH3942</t>
  </si>
  <si>
    <t>Hulasganj</t>
  </si>
  <si>
    <t>Fatehpur</t>
  </si>
  <si>
    <t>Gaya</t>
  </si>
  <si>
    <t>Bihar-2</t>
  </si>
  <si>
    <t>Dual Staff</t>
  </si>
  <si>
    <t>G1</t>
  </si>
  <si>
    <t>G2</t>
  </si>
  <si>
    <t>Available &amp; Updated</t>
  </si>
  <si>
    <t>Jackey Kumar</t>
  </si>
  <si>
    <t>SF0054242</t>
  </si>
  <si>
    <t>BM</t>
  </si>
  <si>
    <t>Ashok Kumar</t>
  </si>
  <si>
    <t>SF0098121</t>
  </si>
  <si>
    <t>BQM</t>
  </si>
  <si>
    <t>Randhir Kumar Rawat/SF0034032</t>
  </si>
  <si>
    <t>Raj Kumar Yadav/SF0072796</t>
  </si>
  <si>
    <t>Ravi Kumar ranjan/SF0072744</t>
  </si>
  <si>
    <t>Saket Nath Thakur/SF0062081</t>
  </si>
  <si>
    <t>Dhiraj Kumar</t>
  </si>
  <si>
    <t>SF0083461</t>
  </si>
  <si>
    <t>CA</t>
  </si>
  <si>
    <t>North</t>
  </si>
  <si>
    <t>Satyaganj</t>
  </si>
  <si>
    <t>SF0064796</t>
  </si>
  <si>
    <t>Vinod Kumar</t>
  </si>
  <si>
    <t>Satyaganj C1</t>
  </si>
  <si>
    <t>Satyaganj C1 G1</t>
  </si>
  <si>
    <t>Chetana</t>
  </si>
  <si>
    <t>SSF2350508</t>
  </si>
  <si>
    <t>BC</t>
  </si>
  <si>
    <t>HINDU</t>
  </si>
  <si>
    <t>Agriculture &amp; Farming</t>
  </si>
  <si>
    <t>PINKI DEVI</t>
  </si>
  <si>
    <t>15-Mar-2023</t>
  </si>
  <si>
    <t>03</t>
  </si>
  <si>
    <t>2</t>
  </si>
  <si>
    <t>3 Yrs</t>
  </si>
  <si>
    <t>15 Feb 2022</t>
  </si>
  <si>
    <t>&gt; 2 to 4 Years</t>
  </si>
  <si>
    <t>03-May-2023</t>
  </si>
  <si>
    <t>10-Mar-2025</t>
  </si>
  <si>
    <t>Open</t>
  </si>
  <si>
    <t/>
  </si>
  <si>
    <t>Md Ejaz Ahmad/SF0042310</t>
  </si>
  <si>
    <t>07:00AM</t>
  </si>
  <si>
    <t>FN25-26-01846</t>
  </si>
  <si>
    <t>CSS</t>
  </si>
  <si>
    <t>Transferred</t>
  </si>
  <si>
    <t>Completed-Report Submitted</t>
  </si>
  <si>
    <t>On dated 03-09-2024 amount collected but not accounted in FIMO.</t>
  </si>
  <si>
    <t>On dated 03-10-2024 amount collected but not accounted in FIMO.</t>
  </si>
  <si>
    <t>On dated 03-01-2025 amount collected but not accounted in FIMO.</t>
  </si>
  <si>
    <t>On dated 03-09-2024,03-10-2024 &amp; 03-01-2025 amount collected from borrower but not accounted in FIMO by Lo Dhiraj Kumar.And on 03-04-2025 amount also collected but Sign not identified by anyone of the staff and nor borrower confirmed whom she paid that amount.</t>
  </si>
  <si>
    <t>FIR Not Filled</t>
  </si>
  <si>
    <t>On dated 03-09-2024,03-10-2024 &amp; 03-01-2025 amount collected from borrower but not accounted in FIMO by Lo Dhiraj Kumar.And on 03-04-2025 amount also collected but Sign not identified by anyone of the staff and nor borrower confirmed whom she paid that amount. LO Dhiraj Kumar/SF0083461 transferred from branch on 05-01-2025 to Makhdumpur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</si>
</sst>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BH3942</v>
      </c>
      <c r="D5" s="63" t="str">
        <f>IF('Physical Cash at Safe'!D28="Yes", 'Physical Cash at Safe'!A4, 'Borrower Wise Details'!C5)</f>
        <v>Hulasganj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45854</v>
      </c>
      <c r="H5" s="107" t="s">
        <v>294</v>
      </c>
      <c r="I5" s="61">
        <v>45888</v>
      </c>
      <c r="J5" s="74" t="str">
        <f>IF('Physical Cash at Safe'!D28="Yes",'Physical Cash at Safe'!E28,IF('Borrower Wise Details'!D5&lt;&gt;"",'Borrower Wise Details'!D5,""))</f>
        <v>FN25-26-01846</v>
      </c>
      <c r="K5" s="81">
        <v>1</v>
      </c>
      <c r="L5" s="82">
        <v>8850</v>
      </c>
      <c r="M5" s="82">
        <v>0</v>
      </c>
      <c r="N5" s="82" t="s">
        <v>262</v>
      </c>
      <c r="O5" s="82" t="s">
        <v>263</v>
      </c>
      <c r="P5" s="82" t="s">
        <v>264</v>
      </c>
      <c r="Q5" s="82" t="s">
        <v>265</v>
      </c>
      <c r="R5" s="75" t="str">
        <f>IF('Physical Cash at Safe'!$D$28="Yes", 'Physical Cash at Safe'!$A$28, IF('Borrower Wise Details'!F5&lt;&gt;"", 'Borrower Wise Details'!F5, ""))</f>
        <v>Dhiraj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SF0083461</v>
      </c>
      <c r="U5" s="77" t="s">
        <v>295</v>
      </c>
      <c r="V5" s="61">
        <v>45662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45873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8850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302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BH3942</v>
      </c>
      <c r="C5" s="50" t="str">
        <f>IF('Fraud Investigation Report'!D5="", "", 'Fraud Investigation Report'!D5)</f>
        <v>Hulasganj</v>
      </c>
      <c r="D5" s="68" t="str">
        <f>IF(OR('Fraud Investigation Report'!R5="", 'Fraud Investigation Report'!R5=0), "", 'Fraud Investigation Report'!R5)</f>
        <v>Dhiraj Kumar</v>
      </c>
      <c r="E5" s="68" t="str">
        <f>IF(OR('Fraud Investigation Report'!T5="", 'Fraud Investigation Report'!T5=0), "", 'Fraud Investigation Report'!T5)</f>
        <v>SF0083461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FN25-26-01846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8850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8850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55</v>
      </c>
      <c r="C11" s="23">
        <f>B11*A11</f>
        <v>27500</v>
      </c>
      <c r="D11" s="25">
        <v>55</v>
      </c>
      <c r="E11" s="23">
        <f t="shared" ref="E11:E17" si="0">D11*A11</f>
        <v>27500</v>
      </c>
    </row>
    <row r="12" spans="1:5" ht="14.5" x14ac:dyDescent="0.35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.5" x14ac:dyDescent="0.35">
      <c r="A13" s="24">
        <v>100</v>
      </c>
      <c r="B13" s="25">
        <v>15</v>
      </c>
      <c r="C13" s="23">
        <f t="shared" ref="C13:C17" si="1">B13*A13</f>
        <v>1500</v>
      </c>
      <c r="D13" s="25">
        <v>15</v>
      </c>
      <c r="E13" s="23">
        <f t="shared" si="0"/>
        <v>1500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38977</v>
      </c>
      <c r="D19" s="30" t="s">
        <v>76</v>
      </c>
      <c r="E19" s="31">
        <f>SUM(E10:E18)</f>
        <v>38977</v>
      </c>
    </row>
    <row r="20" spans="1:5" ht="30" customHeight="1" x14ac:dyDescent="0.35">
      <c r="A20" s="144" t="s">
        <v>97</v>
      </c>
      <c r="B20" s="145"/>
      <c r="C20" s="32">
        <v>38977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252</v>
      </c>
      <c r="C32" s="37" t="s">
        <v>82</v>
      </c>
      <c r="D32" s="154" t="s">
        <v>255</v>
      </c>
      <c r="E32" s="155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48" t="s">
        <v>254</v>
      </c>
      <c r="E33" s="149"/>
    </row>
    <row r="34" spans="1:5" ht="26" x14ac:dyDescent="0.35">
      <c r="A34" s="39" t="s">
        <v>220</v>
      </c>
      <c r="B34" s="38" t="s">
        <v>256</v>
      </c>
      <c r="C34" s="39" t="s">
        <v>221</v>
      </c>
      <c r="D34" s="150" t="s">
        <v>259</v>
      </c>
      <c r="E34" s="151"/>
    </row>
    <row r="35" spans="1:5" ht="26" x14ac:dyDescent="0.35">
      <c r="A35" s="39" t="s">
        <v>222</v>
      </c>
      <c r="B35" s="38" t="s">
        <v>257</v>
      </c>
      <c r="C35" s="39" t="s">
        <v>224</v>
      </c>
      <c r="D35" s="150" t="s">
        <v>260</v>
      </c>
      <c r="E35" s="151"/>
    </row>
    <row r="36" spans="1:5" ht="25.5" customHeight="1" x14ac:dyDescent="0.35">
      <c r="A36" s="39" t="s">
        <v>223</v>
      </c>
      <c r="B36" s="38" t="s">
        <v>258</v>
      </c>
      <c r="C36" s="39" t="s">
        <v>225</v>
      </c>
      <c r="D36" s="152" t="s">
        <v>261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V7" sqref="V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BH3942</v>
      </c>
      <c r="C5" s="119" t="str">
        <f>IF('Loan Outstanding Report'!$H$5="", "", 'Loan Outstanding Report'!$H$5)</f>
        <v>Hulasganj</v>
      </c>
      <c r="D5" s="41" t="s">
        <v>293</v>
      </c>
      <c r="E5" s="65">
        <v>45874</v>
      </c>
      <c r="F5" s="38" t="s">
        <v>266</v>
      </c>
      <c r="G5" s="49" t="s">
        <v>267</v>
      </c>
      <c r="H5" s="49" t="s">
        <v>268</v>
      </c>
      <c r="I5" s="120" t="s">
        <v>273</v>
      </c>
      <c r="J5" s="120" t="s">
        <v>276</v>
      </c>
      <c r="K5" s="120" t="s">
        <v>280</v>
      </c>
      <c r="L5" s="11">
        <v>350982940</v>
      </c>
      <c r="M5" s="65" t="s">
        <v>281</v>
      </c>
      <c r="N5" s="124">
        <v>54478</v>
      </c>
      <c r="O5" s="124">
        <v>2950</v>
      </c>
      <c r="P5" s="121" t="s">
        <v>139</v>
      </c>
      <c r="Q5" s="80">
        <v>45538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201</v>
      </c>
      <c r="W5" s="122" t="s">
        <v>297</v>
      </c>
    </row>
    <row r="6" spans="1:23" ht="25" customHeight="1" x14ac:dyDescent="0.3">
      <c r="A6" s="64">
        <v>2</v>
      </c>
      <c r="B6" s="60" t="str">
        <f>IF(J6&lt;&gt;"", $B$5, "")</f>
        <v>BH3942</v>
      </c>
      <c r="C6" s="119" t="str">
        <f>IF(J6&lt;&gt;"", $C$5, "")</f>
        <v>Hulasganj</v>
      </c>
      <c r="D6" s="41" t="str">
        <f>IF(J6&lt;&gt;"", $D$5, "")</f>
        <v>FN25-26-01846</v>
      </c>
      <c r="E6" s="65">
        <v>45874</v>
      </c>
      <c r="F6" s="38" t="s">
        <v>266</v>
      </c>
      <c r="G6" s="49" t="s">
        <v>267</v>
      </c>
      <c r="H6" s="49" t="s">
        <v>268</v>
      </c>
      <c r="I6" s="120" t="s">
        <v>273</v>
      </c>
      <c r="J6" s="120" t="s">
        <v>276</v>
      </c>
      <c r="K6" s="120" t="s">
        <v>280</v>
      </c>
      <c r="L6" s="11">
        <v>350982940</v>
      </c>
      <c r="M6" s="65" t="s">
        <v>281</v>
      </c>
      <c r="N6" s="124">
        <v>54478</v>
      </c>
      <c r="O6" s="124">
        <v>2950</v>
      </c>
      <c r="P6" s="121" t="s">
        <v>139</v>
      </c>
      <c r="Q6" s="80">
        <v>45568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201</v>
      </c>
      <c r="W6" s="122" t="s">
        <v>298</v>
      </c>
    </row>
    <row r="7" spans="1:23" ht="25" customHeight="1" x14ac:dyDescent="0.3">
      <c r="A7" s="64">
        <v>3</v>
      </c>
      <c r="B7" s="60" t="str">
        <f t="shared" ref="B7:B70" si="2">IF(J7&lt;&gt;"", $B$5, "")</f>
        <v>BH3942</v>
      </c>
      <c r="C7" s="119" t="str">
        <f t="shared" ref="C7:C70" si="3">IF(J7&lt;&gt;"", $C$5, "")</f>
        <v>Hulasganj</v>
      </c>
      <c r="D7" s="41" t="str">
        <f t="shared" ref="D7:D70" si="4">IF(J7&lt;&gt;"", $D$5, "")</f>
        <v>FN25-26-01846</v>
      </c>
      <c r="E7" s="65">
        <v>45874</v>
      </c>
      <c r="F7" s="38" t="s">
        <v>266</v>
      </c>
      <c r="G7" s="49" t="s">
        <v>267</v>
      </c>
      <c r="H7" s="49" t="s">
        <v>268</v>
      </c>
      <c r="I7" s="120" t="s">
        <v>273</v>
      </c>
      <c r="J7" s="120" t="s">
        <v>276</v>
      </c>
      <c r="K7" s="120" t="s">
        <v>280</v>
      </c>
      <c r="L7" s="11">
        <v>350982940</v>
      </c>
      <c r="M7" s="65" t="s">
        <v>281</v>
      </c>
      <c r="N7" s="124">
        <v>54478</v>
      </c>
      <c r="O7" s="124">
        <v>2950</v>
      </c>
      <c r="P7" s="121" t="s">
        <v>139</v>
      </c>
      <c r="Q7" s="80">
        <v>45660</v>
      </c>
      <c r="R7" s="124">
        <v>2950</v>
      </c>
      <c r="S7" s="124">
        <v>0</v>
      </c>
      <c r="T7" s="124">
        <v>0</v>
      </c>
      <c r="U7" s="125">
        <f t="shared" si="1"/>
        <v>2950</v>
      </c>
      <c r="V7" s="117" t="s">
        <v>201</v>
      </c>
      <c r="W7" s="122" t="s">
        <v>299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29">
        <v>45874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9">
        <v>45874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 t="s">
        <v>292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269</v>
      </c>
      <c r="C5" s="38" t="s">
        <v>251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235774</v>
      </c>
      <c r="J5" s="38" t="s">
        <v>270</v>
      </c>
      <c r="K5" s="84">
        <v>235774</v>
      </c>
      <c r="L5" s="84" t="s">
        <v>271</v>
      </c>
      <c r="M5" s="38" t="s">
        <v>272</v>
      </c>
      <c r="N5" s="84">
        <v>558792</v>
      </c>
      <c r="O5" s="84" t="s">
        <v>273</v>
      </c>
      <c r="P5" s="84">
        <v>923631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278</v>
      </c>
      <c r="W5" s="84">
        <v>541</v>
      </c>
      <c r="X5" s="38" t="s">
        <v>279</v>
      </c>
      <c r="Y5" s="84">
        <v>350982940</v>
      </c>
      <c r="Z5" s="38" t="s">
        <v>280</v>
      </c>
      <c r="AA5" s="108" t="s">
        <v>281</v>
      </c>
      <c r="AB5" s="84">
        <v>54478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2884</v>
      </c>
      <c r="AK5" s="84">
        <v>2950</v>
      </c>
      <c r="AL5" s="108" t="s">
        <v>288</v>
      </c>
      <c r="AM5" s="84">
        <v>43267.67</v>
      </c>
      <c r="AN5" s="112">
        <v>15666.33</v>
      </c>
      <c r="AO5" s="112">
        <v>58934</v>
      </c>
      <c r="AP5" s="112">
        <v>11210.33</v>
      </c>
      <c r="AQ5" s="112">
        <v>589.66999999999996</v>
      </c>
      <c r="AR5" s="112">
        <v>11800</v>
      </c>
      <c r="AS5" s="112">
        <v>11210.33</v>
      </c>
      <c r="AT5" s="112">
        <v>589.66999999999996</v>
      </c>
      <c r="AU5" s="112">
        <v>11800</v>
      </c>
      <c r="AV5" s="84">
        <v>29</v>
      </c>
      <c r="AW5" s="84"/>
      <c r="AX5" s="84"/>
      <c r="AY5" s="108"/>
      <c r="AZ5" s="84"/>
      <c r="BA5" s="84"/>
      <c r="BB5" s="84" t="s">
        <v>289</v>
      </c>
      <c r="BC5" s="84" t="s">
        <v>290</v>
      </c>
      <c r="BD5" s="108"/>
      <c r="BE5" s="84">
        <v>0</v>
      </c>
      <c r="BF5" s="38" t="s">
        <v>276</v>
      </c>
      <c r="BG5" s="84">
        <v>9494949449</v>
      </c>
      <c r="BH5" s="114" t="s">
        <v>291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8850</v>
      </c>
      <c r="BQ5" s="117" t="s">
        <v>201</v>
      </c>
      <c r="BR5" s="118" t="s">
        <v>300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2025-08-20T04:03:27Z</dcterms:modified>
</cp:coreProperties>
</file>