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2-Dec-25\Sikandra\"/>
    </mc:Choice>
  </mc:AlternateContent>
  <xr:revisionPtr revIDLastSave="0" documentId="13_ncr:1_{EE6571E4-CD14-4019-8CB5-A3BE82544194}" xr6:coauthVersionLast="47" xr6:coauthVersionMax="47" xr10:uidLastSave="{00000000-0000-0000-0000-000000000000}"/>
  <bookViews>
    <workbookView xWindow="-110" yWindow="-110" windowWidth="19420" windowHeight="10300" activeTab="1" xr2:uid="{30941A2B-8451-4990-838D-143A614E0D9B}"/>
  </bookViews>
  <sheets>
    <sheet name="Sheet1" sheetId="1" r:id="rId1"/>
    <sheet name="Sheet2" sheetId="3" r:id="rId2"/>
  </sheets>
  <externalReferences>
    <externalReference r:id="rId3"/>
  </externalReferences>
  <definedNames>
    <definedName name="_xlnm._FilterDatabase" localSheetId="0" hidden="1">Sheet1!$A$4:$Z$4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T15" i="1"/>
  <c r="U14" i="1"/>
  <c r="T14" i="1"/>
  <c r="W11" i="1"/>
  <c r="W10" i="1"/>
  <c r="W8" i="1"/>
  <c r="W6" i="1"/>
  <c r="W5" i="1"/>
  <c r="H11" i="1"/>
  <c r="G11" i="1"/>
  <c r="F11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<sst xmlns="http://schemas.openxmlformats.org/spreadsheetml/2006/main" count="118" uniqueCount="67">
  <si>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</si>
  <si>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</si>
  <si>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</si>
  <si>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</si>
  <si>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</si>
  <si>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</si>
  <si>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</si>
  <si>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</si>
  <si>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</si>
  <si>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</si>
  <si>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</si>
  <si>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</si>
  <si>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</si>
  <si>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</si>
  <si>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</si>
  <si>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</si>
  <si>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</si>
  <si>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</si>
  <si>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</si>
  <si>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</si>
  <si>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</si>
  <si>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</si>
  <si>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</si>
  <si>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</si>
  <si>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</si>
  <si>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</si>
  <si>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</si>
  <si>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</si>
  <si>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BH2828</t>
  </si>
  <si>
    <t>Sikandra</t>
  </si>
  <si>
    <t>FN25-26-01859</t>
  </si>
  <si>
    <t>Sarvan Kumar</t>
  </si>
  <si>
    <t>SF0079179</t>
  </si>
  <si>
    <t>Lo</t>
  </si>
  <si>
    <t>533126</t>
  </si>
  <si>
    <t>SID951374442493</t>
  </si>
  <si>
    <t>MINA DEVI</t>
  </si>
  <si>
    <t>08-Sep-2023</t>
  </si>
  <si>
    <t>Collection Amount Misappropriated</t>
  </si>
  <si>
    <t>Loan Card</t>
  </si>
  <si>
    <t>Borrower paid Emi of Rs-2780 to LO-Sarvan Kumar on date 08/06/2025 but demand not accounted in fimo till now.</t>
  </si>
  <si>
    <t>637080 C4</t>
  </si>
  <si>
    <t>SSF4015728</t>
  </si>
  <si>
    <t>RAUNAK PRAVIN</t>
  </si>
  <si>
    <t>11-Jun-2024</t>
  </si>
  <si>
    <t>Borrower paid Emi of Rs-2690 to LO Sarvan Kumar on date 10/06/2025  but demand not accounted in fimo till now.</t>
  </si>
  <si>
    <t>Borrower paid Emi of Rs-2690 to LO Sarvan Kumar on date 10/07/2025  but demand not accounted in fimo till now.</t>
  </si>
  <si>
    <t>637080 C1</t>
  </si>
  <si>
    <t>SSF2811505</t>
  </si>
  <si>
    <t>FARAHAD KHATUN</t>
  </si>
  <si>
    <t>22-Aug-2024</t>
  </si>
  <si>
    <t>Borrower paid Emi of Rs-3470 to LO Sarvan Kumar on date 10/06/2025  but demand not accounted in fimo till now.</t>
  </si>
  <si>
    <t>Borrower paid Emi of Rs-3470 to LO Sarvan Kumar on date 10/08/2025  but demand not accounted in fimo till now.</t>
  </si>
  <si>
    <t>582117</t>
  </si>
  <si>
    <t>SSF6497887</t>
  </si>
  <si>
    <t>CHINTA DEVI</t>
  </si>
  <si>
    <t>27-Sep-2024</t>
  </si>
  <si>
    <t>Digital Payment</t>
  </si>
  <si>
    <t>Borrower paid Emi of Rs-2140 to LO Sarvan Kumar on date 19/09/2025 but demand not accounted in fimo till now.</t>
  </si>
  <si>
    <t>SID951375734271</t>
  </si>
  <si>
    <t>GANITA DEVI</t>
  </si>
  <si>
    <t>04-Mar-2020</t>
  </si>
  <si>
    <t>Pre-Closure Amount Misappropriated</t>
  </si>
  <si>
    <t>Borrower paid Preclose amount Rs.14700  to Lo Sarvan kumar on date 04/04/2025 but demand  accounted in fimo on 12-08-2025 of Rs.15010..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</si>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</sst>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/>
    <xf numFmtId="164" fontId="5" fillId="0" borderId="0" xfId="0" applyNumberFormat="1" applyFont="1"/>
    <xf numFmtId="0" fontId="7" fillId="0" borderId="0" xfId="0" applyFo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9F9A5A6E-5EDE-4A2D-8097-ADE0438D0A1E}"/>
    <cellStyle name="Normal 2 2" xfId="4" xr:uid="{B090B30C-C37D-4943-BAE0-5D8C74817DB3}"/>
    <cellStyle name="Normal 3 19 2" xfId="3" xr:uid="{82582824-AE1C-4E99-8677-BE4C6A1C2626}"/>
    <cellStyle name="Normal 3 2" xfId="5" xr:uid="{299BE55A-FAE2-441A-98B1-EC3070D8DF8F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21524-D68D-9820-1316-AE483F6B2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69E669-DEB1-548F-E7EE-847878F0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2-Dec-25\Sikandra\1761061212610_Fraud%20Investigation%20Report%20BH%20Sikandra-23th%20Sep'2025.xlsx" TargetMode="External"/><Relationship Id="rId1" Type="http://schemas.openxmlformats.org/officeDocument/2006/relationships/externalLinkPath" Target="1761061212610_Fraud%20Investigation%20Report%20BH%20Sikandra-23th%20Sep'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C2150-904B-4D08-AE83-AE06F626BB2C}">
  <dimension ref="A1:Z18"/>
  <sheetViews>
    <sheetView topLeftCell="I2" workbookViewId="0">
      <selection activeCell="T15" sqref="T15"/>
    </sheetView>
  </sheetViews>
  <sheetFormatPr defaultRowHeight="14.5" x14ac:dyDescent="0.35"/>
  <cols>
    <col min="1" max="1" width="6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4.7265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3.54296875" customWidth="1"/>
    <col min="21" max="21" width="13.90625" customWidth="1"/>
    <col min="22" max="22" width="15.1796875" bestFit="1" customWidth="1"/>
    <col min="23" max="24" width="15.1796875" customWidth="1"/>
    <col min="25" max="25" width="18.36328125" bestFit="1" customWidth="1"/>
    <col min="26" max="26" width="105.72656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65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45923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352873992</v>
      </c>
      <c r="M5" s="18"/>
      <c r="N5" s="15" t="s">
        <v>37</v>
      </c>
      <c r="O5" s="19">
        <v>52000</v>
      </c>
      <c r="P5" s="19">
        <v>2780</v>
      </c>
      <c r="Q5" s="20" t="s">
        <v>38</v>
      </c>
      <c r="R5" s="21">
        <v>45816</v>
      </c>
      <c r="S5" s="19">
        <v>2780</v>
      </c>
      <c r="T5" s="19">
        <v>0</v>
      </c>
      <c r="U5" s="19">
        <v>0</v>
      </c>
      <c r="V5" s="24">
        <v>2780</v>
      </c>
      <c r="W5" s="24">
        <f>V5</f>
        <v>2780</v>
      </c>
      <c r="X5" s="24" t="s">
        <v>64</v>
      </c>
      <c r="Y5" s="8" t="s">
        <v>39</v>
      </c>
      <c r="Z5" s="22" t="s">
        <v>40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FN25-26-01859</v>
      </c>
      <c r="E6" s="15">
        <v>45924</v>
      </c>
      <c r="F6" s="8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357239615</v>
      </c>
      <c r="M6" s="18"/>
      <c r="N6" s="15" t="s">
        <v>44</v>
      </c>
      <c r="O6" s="19">
        <v>40000</v>
      </c>
      <c r="P6" s="19">
        <v>2690</v>
      </c>
      <c r="Q6" s="20" t="s">
        <v>38</v>
      </c>
      <c r="R6" s="21">
        <v>45818</v>
      </c>
      <c r="S6" s="19">
        <v>2690</v>
      </c>
      <c r="T6" s="19">
        <v>0</v>
      </c>
      <c r="U6" s="19">
        <v>0</v>
      </c>
      <c r="V6" s="24">
        <v>2690</v>
      </c>
      <c r="W6" s="24">
        <f>V6+V7</f>
        <v>5380</v>
      </c>
      <c r="X6" s="24" t="s">
        <v>64</v>
      </c>
      <c r="Y6" s="8" t="s">
        <v>39</v>
      </c>
      <c r="Z6" s="22" t="s">
        <v>45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11" si="0">IF(J7&lt;&gt;"", $D$5, "")</f>
        <v>FN25-26-01859</v>
      </c>
      <c r="E7" s="15">
        <v>45924</v>
      </c>
      <c r="F7" s="8" t="s">
        <v>31</v>
      </c>
      <c r="G7" s="16" t="s">
        <v>32</v>
      </c>
      <c r="H7" s="16" t="s">
        <v>33</v>
      </c>
      <c r="I7" s="17" t="s">
        <v>41</v>
      </c>
      <c r="J7" s="17" t="s">
        <v>42</v>
      </c>
      <c r="K7" s="17" t="s">
        <v>43</v>
      </c>
      <c r="L7" s="18">
        <v>357239615</v>
      </c>
      <c r="M7" s="18"/>
      <c r="N7" s="15" t="s">
        <v>44</v>
      </c>
      <c r="O7" s="19">
        <v>40000</v>
      </c>
      <c r="P7" s="19">
        <v>2690</v>
      </c>
      <c r="Q7" s="20" t="s">
        <v>38</v>
      </c>
      <c r="R7" s="21">
        <v>45848</v>
      </c>
      <c r="S7" s="19">
        <v>2690</v>
      </c>
      <c r="T7" s="19">
        <v>0</v>
      </c>
      <c r="U7" s="19">
        <v>0</v>
      </c>
      <c r="V7" s="24">
        <v>2690</v>
      </c>
      <c r="W7" s="24">
        <v>0</v>
      </c>
      <c r="X7" s="24">
        <v>0</v>
      </c>
      <c r="Y7" s="8" t="s">
        <v>39</v>
      </c>
      <c r="Z7" s="22" t="s">
        <v>46</v>
      </c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0"/>
        <v>FN25-26-01859</v>
      </c>
      <c r="E8" s="15">
        <v>45924</v>
      </c>
      <c r="F8" s="8" t="s">
        <v>31</v>
      </c>
      <c r="G8" s="16" t="s">
        <v>32</v>
      </c>
      <c r="H8" s="16" t="s">
        <v>33</v>
      </c>
      <c r="I8" s="17" t="s">
        <v>47</v>
      </c>
      <c r="J8" s="17" t="s">
        <v>48</v>
      </c>
      <c r="K8" s="17" t="s">
        <v>49</v>
      </c>
      <c r="L8" s="18">
        <v>357983429</v>
      </c>
      <c r="M8" s="18"/>
      <c r="N8" s="15" t="s">
        <v>50</v>
      </c>
      <c r="O8" s="19">
        <v>65000</v>
      </c>
      <c r="P8" s="19">
        <v>3470</v>
      </c>
      <c r="Q8" s="20" t="s">
        <v>38</v>
      </c>
      <c r="R8" s="21">
        <v>45818</v>
      </c>
      <c r="S8" s="19">
        <v>3470</v>
      </c>
      <c r="T8" s="19">
        <v>0</v>
      </c>
      <c r="U8" s="19">
        <v>0</v>
      </c>
      <c r="V8" s="24">
        <v>3470</v>
      </c>
      <c r="W8" s="24">
        <f>V8+V9</f>
        <v>6940</v>
      </c>
      <c r="X8" s="24" t="s">
        <v>64</v>
      </c>
      <c r="Y8" s="8" t="s">
        <v>39</v>
      </c>
      <c r="Z8" s="22" t="s">
        <v>51</v>
      </c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0"/>
        <v>FN25-26-01859</v>
      </c>
      <c r="E9" s="15">
        <v>45924</v>
      </c>
      <c r="F9" s="8" t="s">
        <v>31</v>
      </c>
      <c r="G9" s="16" t="s">
        <v>32</v>
      </c>
      <c r="H9" s="16" t="s">
        <v>33</v>
      </c>
      <c r="I9" s="17" t="s">
        <v>47</v>
      </c>
      <c r="J9" s="17" t="s">
        <v>48</v>
      </c>
      <c r="K9" s="17" t="s">
        <v>49</v>
      </c>
      <c r="L9" s="18">
        <v>357983429</v>
      </c>
      <c r="M9" s="18"/>
      <c r="N9" s="15" t="s">
        <v>50</v>
      </c>
      <c r="O9" s="19">
        <v>65000</v>
      </c>
      <c r="P9" s="19">
        <v>3470</v>
      </c>
      <c r="Q9" s="20" t="s">
        <v>38</v>
      </c>
      <c r="R9" s="21">
        <v>45879</v>
      </c>
      <c r="S9" s="19">
        <v>3470</v>
      </c>
      <c r="T9" s="19">
        <v>0</v>
      </c>
      <c r="U9" s="19">
        <v>0</v>
      </c>
      <c r="V9" s="24">
        <v>3470</v>
      </c>
      <c r="W9" s="24">
        <v>0</v>
      </c>
      <c r="X9" s="24">
        <v>0</v>
      </c>
      <c r="Y9" s="8" t="s">
        <v>39</v>
      </c>
      <c r="Z9" s="22" t="s">
        <v>52</v>
      </c>
    </row>
    <row r="10" spans="1:26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FN25-26-01859</v>
      </c>
      <c r="E10" s="15">
        <v>45925</v>
      </c>
      <c r="F10" s="8" t="s">
        <v>31</v>
      </c>
      <c r="G10" s="16" t="s">
        <v>32</v>
      </c>
      <c r="H10" s="16" t="s">
        <v>33</v>
      </c>
      <c r="I10" s="17" t="s">
        <v>53</v>
      </c>
      <c r="J10" s="17" t="s">
        <v>54</v>
      </c>
      <c r="K10" s="17" t="s">
        <v>55</v>
      </c>
      <c r="L10" s="18">
        <v>358328220</v>
      </c>
      <c r="M10" s="18"/>
      <c r="N10" s="15" t="s">
        <v>56</v>
      </c>
      <c r="O10" s="19">
        <v>42000</v>
      </c>
      <c r="P10" s="19">
        <v>2240</v>
      </c>
      <c r="Q10" s="20" t="s">
        <v>38</v>
      </c>
      <c r="R10" s="21">
        <v>45919</v>
      </c>
      <c r="S10" s="19">
        <v>2140</v>
      </c>
      <c r="T10" s="19">
        <v>0</v>
      </c>
      <c r="U10" s="19">
        <v>0</v>
      </c>
      <c r="V10" s="24">
        <v>2140</v>
      </c>
      <c r="W10" s="24">
        <f>V10</f>
        <v>2140</v>
      </c>
      <c r="X10" s="24" t="s">
        <v>64</v>
      </c>
      <c r="Y10" s="8" t="s">
        <v>57</v>
      </c>
      <c r="Z10" s="22" t="s">
        <v>58</v>
      </c>
    </row>
    <row r="11" spans="1:26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FN25-26-01859</v>
      </c>
      <c r="E11" s="15">
        <v>45923</v>
      </c>
      <c r="F11" s="8" t="str">
        <f t="shared" ref="F11" si="1">IF(J11&lt;&gt;"", $F$5, "")</f>
        <v>Sarvan Kumar</v>
      </c>
      <c r="G11" s="16" t="str">
        <f t="shared" ref="G11" si="2">IF(J11&lt;&gt;"", $G$5, "")</f>
        <v>SF0079179</v>
      </c>
      <c r="H11" s="16" t="str">
        <f t="shared" ref="H11" si="3">IF(J11&lt;&gt;"", $H$5, "")</f>
        <v>Lo</v>
      </c>
      <c r="I11" s="17" t="s">
        <v>53</v>
      </c>
      <c r="J11" s="17" t="s">
        <v>59</v>
      </c>
      <c r="K11" s="17" t="s">
        <v>60</v>
      </c>
      <c r="L11" s="18">
        <v>21677760</v>
      </c>
      <c r="M11" s="18"/>
      <c r="N11" s="15" t="s">
        <v>61</v>
      </c>
      <c r="O11" s="19">
        <v>41488</v>
      </c>
      <c r="P11" s="19">
        <v>2150</v>
      </c>
      <c r="Q11" s="20" t="s">
        <v>62</v>
      </c>
      <c r="R11" s="21">
        <v>45751</v>
      </c>
      <c r="S11" s="19">
        <v>14700</v>
      </c>
      <c r="T11" s="19">
        <v>14700</v>
      </c>
      <c r="U11" s="19">
        <v>0</v>
      </c>
      <c r="V11" s="24">
        <v>0</v>
      </c>
      <c r="W11" s="24">
        <f>V11</f>
        <v>0</v>
      </c>
      <c r="X11" s="24">
        <v>0</v>
      </c>
      <c r="Y11" s="8" t="s">
        <v>57</v>
      </c>
      <c r="Z11" s="22" t="s">
        <v>63</v>
      </c>
    </row>
    <row r="14" spans="1:26" x14ac:dyDescent="0.35">
      <c r="S14" s="26" t="s">
        <v>66</v>
      </c>
      <c r="T14" s="26">
        <f>SUM(S14:S18)</f>
        <v>17240</v>
      </c>
      <c r="U14" s="26">
        <f>SUM(S4:S11)</f>
        <v>31940</v>
      </c>
    </row>
    <row r="15" spans="1:26" x14ac:dyDescent="0.35">
      <c r="S15">
        <v>2780</v>
      </c>
      <c r="T15" s="26">
        <f>SUM(T4:T11)</f>
        <v>14700</v>
      </c>
      <c r="U15" s="26"/>
    </row>
    <row r="16" spans="1:26" x14ac:dyDescent="0.35">
      <c r="S16">
        <v>5380</v>
      </c>
      <c r="T16" s="26"/>
      <c r="U16" s="26"/>
    </row>
    <row r="17" spans="19:21" x14ac:dyDescent="0.35">
      <c r="S17">
        <v>6940</v>
      </c>
      <c r="T17" s="26">
        <f>SUM(T14:T15)</f>
        <v>31940</v>
      </c>
      <c r="U17" s="26">
        <f>SUM(U14:U15)</f>
        <v>31940</v>
      </c>
    </row>
    <row r="18" spans="19:21" x14ac:dyDescent="0.35">
      <c r="S18">
        <v>2140</v>
      </c>
    </row>
  </sheetData>
  <conditionalFormatting sqref="L1:M1048576">
    <cfRule type="duplicateValues" dxfId="1" priority="1"/>
  </conditionalFormatting>
  <conditionalFormatting sqref="L5:M11">
    <cfRule type="duplicateValues" dxfId="0" priority="3" stopIfTrue="1"/>
  </conditionalFormatting>
  <dataValidations count="9">
    <dataValidation type="custom" allowBlank="1" showInputMessage="1" showErrorMessage="1" error="Enter Valid date_x000a_" sqref="E6" xr:uid="{BA991146-FC10-47EE-9340-FEFE6449B3E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1D433A61-C907-42F4-BB5B-234A1F3679FE}">
      <formula1>42370</formula1>
      <formula2>47848</formula2>
    </dataValidation>
    <dataValidation type="custom" allowBlank="1" showInputMessage="1" showErrorMessage="1" error="Enter Valid Date_x000a_" sqref="E5" xr:uid="{028F823F-0C07-452D-AE36-CB3E33CA29EF}">
      <formula1>ISNUMBER(E5) * (E5&gt;=DATE(2023,10,1)) * (E5&lt;=DATE(2031,12,31)) * (INT(E5)=E5)</formula1>
    </dataValidation>
    <dataValidation type="custom" allowBlank="1" showInputMessage="1" showErrorMessage="1" sqref="E7:E11" xr:uid="{8BB4C3A1-71E4-474E-ADC1-3C854ADB4275}">
      <formula1>ISNUMBER(E7) * (E7&gt;=DATE(2023,10,1)) * (E7&lt;=DATE(2031,12,31)) * (INT(E7)=E7)</formula1>
    </dataValidation>
    <dataValidation type="date" allowBlank="1" showInputMessage="1" showErrorMessage="1" sqref="N4" xr:uid="{EDAD70CE-1178-466B-9109-BB0C2D95A05A}">
      <formula1>36526</formula1>
      <formula2>47848</formula2>
    </dataValidation>
    <dataValidation type="list" allowBlank="1" showInputMessage="1" showErrorMessage="1" sqref="Q5:Q11" xr:uid="{5E077576-EEFA-46CF-AD57-02BD936F4D81}">
      <formula1>Type</formula1>
    </dataValidation>
    <dataValidation type="list" allowBlank="1" showInputMessage="1" showErrorMessage="1" sqref="Y5:Y11" xr:uid="{C57B5B65-D4F3-48D6-9A2C-0DA205443447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6B76DDF0-0D13-480C-904E-526932D588EA}"/>
    <dataValidation type="date" operator="lessThanOrEqual" allowBlank="1" showInputMessage="1" showErrorMessage="1" errorTitle="Incorrect date Entered" error="Enter in Valid Date Format_x000a_ " promptTitle="Enter Valid Date" sqref="R5:R11" xr:uid="{58BA9177-4A8D-469E-A514-466D49B3D94C}">
      <formula1>IF(ISNUMBER(DATE(RIGHT(E5,4),MONTH(LEFT(MID(E5,4,3),2)&amp;"1"),LEFT(E5,2))),E5,9^9)</formula1>
    </dataValidation>
  </dataValidations>
  <hyperlinks>
    <hyperlink ref="E3" location="'Fraud Investigation Report'!G5" display="Home" xr:uid="{6637A268-B859-454E-871D-6BDDAA797568}"/>
    <hyperlink ref="V3" location="'Fraud Investigation Report'!G5" display="Home" xr:uid="{267F1E8E-B58F-4107-A727-D9FEDFE403AC}"/>
    <hyperlink ref="F3" location="'Loan Outstanding Report'!BG5" display="Loan O/s Report" xr:uid="{B372FD79-363E-470E-9AEC-48F2BED9740C}"/>
    <hyperlink ref="Y3" location="'Loan Outstanding Report'!BG5" display="Loan O/s Report" xr:uid="{A0946ACD-D934-449D-842E-50B6C2C43F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91AA-6496-4D65-8534-6336B3A0B75A}">
  <dimension ref="A1"/>
  <sheetViews>
    <sheetView tabSelected="1" topLeftCell="A18" workbookViewId="0">
      <selection activeCell="J29" sqref="J2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2025-12-12T06:40:17Z</dcterms:created>
  <dcterms:modified xsi:type="dcterms:W3CDTF">2025-12-12T07:07:04Z</dcterms:modified>
</cp:coreProperties>
</file>