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1A268E3-505A-48C5-993F-09BCDBAADF7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<sst xmlns="http://schemas.openxmlformats.org/spreadsheetml/2006/main" count="1294" uniqueCount="455">
  <si>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</si>
  <si>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</si>
  <si>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</si>
  <si>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</si>
  <si>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</si>
  <si>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</si>
  <si>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</si>
  <si>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</si>
  <si>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</si>
  <si>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</si>
  <si>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</si>
  <si>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</si>
  <si>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</si>
  <si>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</si>
  <si>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</si>
  <si>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</si>
  <si>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</si>
  <si>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</si>
  <si>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</si>
  <si>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</si>
  <si>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</si>
  <si>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</si>
  <si>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</si>
  <si>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</si>
  <si>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</si>
  <si>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</si>
  <si>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</si>
  <si>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</si>
  <si>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</si>
  <si>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</si>
  <si>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</si>
  <si>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</si>
  <si>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</si>
  <si>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</si>
  <si>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</si>
  <si>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</si>
  <si>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</si>
  <si>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</si>
  <si>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</si>
  <si>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</si>
  <si>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</si>
  <si>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</si>
  <si>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</si>
  <si>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</si>
  <si>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</si>
  <si>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</si>
  <si>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</si>
  <si>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</si>
  <si>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</si>
  <si>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</si>
  <si>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</si>
  <si>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</si>
  <si>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</si>
  <si>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</si>
  <si>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</si>
  <si>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</si>
  <si>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</si>
  <si>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</si>
  <si>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</si>
  <si>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</si>
  <si>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</si>
  <si>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</si>
  <si>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</si>
  <si>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</si>
  <si>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</si>
  <si>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</si>
  <si>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</si>
  <si>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</si>
  <si>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</si>
  <si>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</si>
  <si>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</si>
  <si>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</si>
  <si>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</si>
  <si>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</si>
  <si>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</si>
  <si>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</si>
  <si>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</si>
  <si>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</si>
  <si>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</si>
  <si>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</si>
  <si>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</si>
  <si>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</si>
  <si>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</si>
  <si>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</si>
  <si>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</si>
  <si>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</si>
  <si>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</si>
  <si>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</si>
  <si>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</si>
  <si>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</si>
  <si>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</si>
  <si>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</si>
  <si>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</si>
  <si>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</si>
  <si>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</si>
  <si>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</si>
  <si>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</si>
  <si>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</si>
  <si>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</si>
  <si>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</si>
  <si>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</si>
  <si>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</si>
  <si>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</si>
  <si>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</si>
  <si>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</si>
  <si>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</si>
  <si>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</si>
  <si>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</si>
  <si>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</si>
  <si>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</si>
  <si>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</si>
  <si>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</si>
  <si>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</si>
  <si>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</si>
  <si>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</si>
  <si>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</si>
  <si>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</si>
  <si>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</si>
  <si>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</si>
  <si>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</si>
  <si>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</si>
  <si>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</si>
  <si>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</si>
  <si>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</si>
  <si>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</si>
  <si>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</si>
  <si>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</si>
  <si>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</si>
  <si>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</si>
  <si>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</si>
  <si>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</si>
  <si>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</si>
  <si>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</si>
  <si>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</si>
  <si>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</si>
  <si>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</si>
  <si>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</si>
  <si>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</si>
  <si>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</si>
  <si>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</si>
  <si>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</si>
  <si>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</si>
  <si>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</si>
  <si>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</si>
  <si>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</si>
  <si>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</si>
  <si>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</si>
  <si>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</si>
  <si>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</si>
  <si>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</si>
  <si>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</si>
  <si>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</si>
  <si>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</si>
  <si>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</si>
  <si>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</si>
  <si>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</si>
  <si>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</si>
  <si>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</si>
  <si>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</si>
  <si>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</si>
  <si>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</si>
  <si>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</si>
  <si>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</si>
  <si>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</si>
  <si>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</si>
  <si>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</si>
  <si>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</si>
  <si>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</si>
  <si>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</si>
  <si>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</si>
  <si>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</si>
  <si>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</si>
  <si>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</si>
  <si>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</si>
  <si>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</si>
  <si>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</si>
  <si>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</si>
  <si>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</si>
  <si>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</si>
  <si>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</si>
  <si>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</si>
  <si>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</si>
  <si>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</si>
  <si>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</si>
  <si>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</si>
  <si>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</si>
  <si>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</si>
  <si>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</si>
  <si>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</si>
  <si>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</si>
  <si>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</si>
  <si>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</si>
  <si>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</si>
  <si>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</si>
  <si>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</si>
  <si>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</si>
  <si>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</si>
  <si>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</si>
  <si>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</si>
  <si>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</si>
  <si>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</si>
  <si>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</si>
  <si>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</si>
  <si>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</si>
  <si>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</si>
  <si>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</si>
  <si>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</si>
  <si>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</si>
  <si>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</si>
  <si>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</si>
  <si>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</si>
  <si>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</si>
  <si>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</si>
  <si>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</si>
  <si>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</si>
  <si>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</si>
  <si>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</si>
  <si>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</si>
  <si>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</si>
  <si>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</si>
  <si>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</si>
  <si>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</si>
  <si>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</si>
  <si>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</si>
  <si>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</si>
  <si>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</si>
  <si>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</si>
  <si>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</si>
  <si>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</si>
  <si>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</si>
  <si>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</si>
  <si>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</si>
  <si>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</si>
  <si>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</si>
  <si>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</si>
  <si>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</si>
  <si>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</si>
  <si>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</si>
  <si>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</si>
  <si>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</si>
  <si>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</si>
  <si>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</si>
  <si>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</si>
  <si>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</si>
  <si>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</si>
  <si>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</si>
  <si>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</si>
  <si>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</si>
  <si>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</si>
  <si>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</si>
  <si>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</si>
  <si>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HINDU</t>
  </si>
  <si>
    <t>Agriculture &amp; Farming</t>
  </si>
  <si>
    <t>1</t>
  </si>
  <si>
    <t>Open</t>
  </si>
  <si>
    <t>Bihar</t>
  </si>
  <si>
    <t>Rakesh kumar Singh/SF007606</t>
  </si>
  <si>
    <t>Alok kumar Raju/SF0091403</t>
  </si>
  <si>
    <t>Siwan</t>
  </si>
  <si>
    <t>Sugauli</t>
  </si>
  <si>
    <t>BH3681</t>
  </si>
  <si>
    <t>Bettiah</t>
  </si>
  <si>
    <t>Jabdaul</t>
  </si>
  <si>
    <t>SF0097500</t>
  </si>
  <si>
    <t>Shubham Kumar</t>
  </si>
  <si>
    <t>laiya tola C5</t>
  </si>
  <si>
    <t>55202 laiya tola  C5 G2</t>
  </si>
  <si>
    <t>Chetana Weekly</t>
  </si>
  <si>
    <t>SANTGHAT ROAD</t>
  </si>
  <si>
    <t>SF0089375</t>
  </si>
  <si>
    <t>Manish Ram</t>
  </si>
  <si>
    <t>MATHAULI  C10</t>
  </si>
  <si>
    <t>SANTGHAT mathauli lilavati C1 G3</t>
  </si>
  <si>
    <t>SANTGHAT ROAD C1</t>
  </si>
  <si>
    <t>ojhawaliya   C1 G5</t>
  </si>
  <si>
    <t>Unnati weekly</t>
  </si>
  <si>
    <t>Bahuarwa</t>
  </si>
  <si>
    <t>SF0095017</t>
  </si>
  <si>
    <t>Raushan Kumar</t>
  </si>
  <si>
    <t>GOITHA BIRTI TOLA  C5</t>
  </si>
  <si>
    <t>goita BIRTI TOLA  C2 G2</t>
  </si>
  <si>
    <t>turahapati C7</t>
  </si>
  <si>
    <t>55202 turha patti ambedkar chauk  C4 G5</t>
  </si>
  <si>
    <t>55202 C2</t>
  </si>
  <si>
    <t>55202 C2 Siriswa Vijay Ram1</t>
  </si>
  <si>
    <t>55202 C3</t>
  </si>
  <si>
    <t>55202 BAKUCHIYA  C3 G2</t>
  </si>
  <si>
    <t>SANTGHAT ROAD C2</t>
  </si>
  <si>
    <t>SANTGHAT ROAD C2 RAMREKHA NAVGVA1</t>
  </si>
  <si>
    <t>VANSAHI NAWKA TOLA C6</t>
  </si>
  <si>
    <t>SANTGHAT ROAD C2 Navka Tola3</t>
  </si>
  <si>
    <t>SSF5742689</t>
  </si>
  <si>
    <t>SSF5981889</t>
  </si>
  <si>
    <t>SSF5982137</t>
  </si>
  <si>
    <t>SSF5987692</t>
  </si>
  <si>
    <t>SSF6479282</t>
  </si>
  <si>
    <t>SSF5717689</t>
  </si>
  <si>
    <t>SSF5745408</t>
  </si>
  <si>
    <t>SSF5745451</t>
  </si>
  <si>
    <t>SSF5838127</t>
  </si>
  <si>
    <t>SSF5860952</t>
  </si>
  <si>
    <t>SSF6106129</t>
  </si>
  <si>
    <t>SSF6111637</t>
  </si>
  <si>
    <t>SSF5906464</t>
  </si>
  <si>
    <t>SSF5737832</t>
  </si>
  <si>
    <t>SSF5757582</t>
  </si>
  <si>
    <t>SSF5754312</t>
  </si>
  <si>
    <t>SSF5765717</t>
  </si>
  <si>
    <t>SSF6319186</t>
  </si>
  <si>
    <t>SSF6076480</t>
  </si>
  <si>
    <t>SSF6115814</t>
  </si>
  <si>
    <t>SSF6136161</t>
  </si>
  <si>
    <t>7209119618</t>
  </si>
  <si>
    <t>8252888282</t>
  </si>
  <si>
    <t>9608937821</t>
  </si>
  <si>
    <t>7257987114</t>
  </si>
  <si>
    <t>8340251634</t>
  </si>
  <si>
    <t>6280692116</t>
  </si>
  <si>
    <t>7366049788</t>
  </si>
  <si>
    <t>9934212315</t>
  </si>
  <si>
    <t>7766870536</t>
  </si>
  <si>
    <t>6204957992</t>
  </si>
  <si>
    <t>8538982087</t>
  </si>
  <si>
    <t>7779896741</t>
  </si>
  <si>
    <t>7383594927</t>
  </si>
  <si>
    <t>9507745872</t>
  </si>
  <si>
    <t>8294119657</t>
  </si>
  <si>
    <t>7250142792</t>
  </si>
  <si>
    <t>9939458809</t>
  </si>
  <si>
    <t>9771074564</t>
  </si>
  <si>
    <t>6287049287</t>
  </si>
  <si>
    <t>8804773864</t>
  </si>
  <si>
    <t>7488330634</t>
  </si>
  <si>
    <t>ST</t>
  </si>
  <si>
    <t>SONI KUMARI</t>
  </si>
  <si>
    <t>SC</t>
  </si>
  <si>
    <t>ANIMA DEVI</t>
  </si>
  <si>
    <t>GEETA DEVI</t>
  </si>
  <si>
    <t>NIRMALA DEVI</t>
  </si>
  <si>
    <t>OBC</t>
  </si>
  <si>
    <t>Animal Husbandry &amp; Poultry</t>
  </si>
  <si>
    <t>LALITA DEVI</t>
  </si>
  <si>
    <t>DEEPA DEVI</t>
  </si>
  <si>
    <t>REENA DEVI</t>
  </si>
  <si>
    <t>MADHURI KUMARI</t>
  </si>
  <si>
    <t>RENU DEVI</t>
  </si>
  <si>
    <t>SARSWATI DEVI</t>
  </si>
  <si>
    <t>PUNAM DEVI</t>
  </si>
  <si>
    <t>RITA DEVI</t>
  </si>
  <si>
    <t>RAJESHWARI DEVI</t>
  </si>
  <si>
    <t>INDU DEVI</t>
  </si>
  <si>
    <t>GENERAL</t>
  </si>
  <si>
    <t>PRITI DEVI</t>
  </si>
  <si>
    <t>MUSLIM</t>
  </si>
  <si>
    <t>NURAISHA KHATUN</t>
  </si>
  <si>
    <t>JUBAIDA KHATOON</t>
  </si>
  <si>
    <t>JALEKHA KHATUN</t>
  </si>
  <si>
    <t xml:space="preserve">RUKHIYA DEVI </t>
  </si>
  <si>
    <t>MAMTA DEVI</t>
  </si>
  <si>
    <t>UMA DEVI</t>
  </si>
  <si>
    <t>13-Mar-2024</t>
  </si>
  <si>
    <t>11-Apr-2024</t>
  </si>
  <si>
    <t>13-Apr-2024</t>
  </si>
  <si>
    <t>18-Sep-2024</t>
  </si>
  <si>
    <t>05-Mar-2024</t>
  </si>
  <si>
    <t>09-Mar-2024</t>
  </si>
  <si>
    <t>30-Mar-2024</t>
  </si>
  <si>
    <t>16-Jan-2025</t>
  </si>
  <si>
    <t>07-May-2024</t>
  </si>
  <si>
    <t>08-May-2024</t>
  </si>
  <si>
    <t>28-Mar-2024</t>
  </si>
  <si>
    <t>08-Mar-2024</t>
  </si>
  <si>
    <t>18-Mar-2024</t>
  </si>
  <si>
    <t>07-Jul-2024</t>
  </si>
  <si>
    <t>01-May-2024</t>
  </si>
  <si>
    <t>09-May-2024</t>
  </si>
  <si>
    <t>29-May-2024</t>
  </si>
  <si>
    <t>TUE</t>
  </si>
  <si>
    <t>1.68 Yrs</t>
  </si>
  <si>
    <t>13 Mar 2024</t>
  </si>
  <si>
    <t>&lt;= 2 Years</t>
  </si>
  <si>
    <t>26-Mar-2024</t>
  </si>
  <si>
    <t>11-Nov-2025</t>
  </si>
  <si>
    <t>1.61 Yrs</t>
  </si>
  <si>
    <t>11 Apr 2024</t>
  </si>
  <si>
    <t>23-Apr-2024</t>
  </si>
  <si>
    <t>18-Nov-2025</t>
  </si>
  <si>
    <t>1.60 Yrs</t>
  </si>
  <si>
    <t>13 Apr 2024</t>
  </si>
  <si>
    <t>GL-1</t>
  </si>
  <si>
    <t>1.17 Yrs</t>
  </si>
  <si>
    <t>18 Sep 2024</t>
  </si>
  <si>
    <t>01-Oct-2024</t>
  </si>
  <si>
    <t>THU</t>
  </si>
  <si>
    <t>1.71 Yrs</t>
  </si>
  <si>
    <t>05 Mar 2024</t>
  </si>
  <si>
    <t>12-Mar-2024</t>
  </si>
  <si>
    <t>13-Nov-2025</t>
  </si>
  <si>
    <t>1.70 Yrs</t>
  </si>
  <si>
    <t>09 Mar 2024</t>
  </si>
  <si>
    <t>19-Mar-2024</t>
  </si>
  <si>
    <t>1.64 Yrs</t>
  </si>
  <si>
    <t>30 Mar 2024</t>
  </si>
  <si>
    <t>09-Apr-2024</t>
  </si>
  <si>
    <t>IL-1</t>
  </si>
  <si>
    <t>23-Jan-2025</t>
  </si>
  <si>
    <t>WED</t>
  </si>
  <si>
    <t>1.53 Yrs</t>
  </si>
  <si>
    <t>07 May 2024</t>
  </si>
  <si>
    <t>15-May-2024</t>
  </si>
  <si>
    <t>12-Nov-2025</t>
  </si>
  <si>
    <t>08 May 2024</t>
  </si>
  <si>
    <t>28 Mar 2024</t>
  </si>
  <si>
    <t>08 Mar 2024</t>
  </si>
  <si>
    <t>1.67 Yrs</t>
  </si>
  <si>
    <t>18 Mar 2024</t>
  </si>
  <si>
    <t>04-Nov-2025</t>
  </si>
  <si>
    <t>1.37 Yrs</t>
  </si>
  <si>
    <t>07 Jul 2024</t>
  </si>
  <si>
    <t>18-Jul-2024</t>
  </si>
  <si>
    <t>1.55 Yrs</t>
  </si>
  <si>
    <t>01 May 2024</t>
  </si>
  <si>
    <t>09 May 2024</t>
  </si>
  <si>
    <t>22-May-2024</t>
  </si>
  <si>
    <t>1.47 Yrs</t>
  </si>
  <si>
    <t>29 May 2024</t>
  </si>
  <si>
    <t>05-Jun-2024</t>
  </si>
  <si>
    <t>Chandan Kumar Patel/SF0084720</t>
  </si>
  <si>
    <t>FN25-26-01863</t>
  </si>
  <si>
    <t>Shashiranjan Kumar Sharma</t>
  </si>
  <si>
    <t>LO</t>
  </si>
  <si>
    <t>Dual Staff</t>
  </si>
  <si>
    <t>G2</t>
  </si>
  <si>
    <t>Hridesh kumar</t>
  </si>
  <si>
    <t>BM</t>
  </si>
  <si>
    <t>Available &amp; Updated</t>
  </si>
  <si>
    <t>SF0075587</t>
  </si>
  <si>
    <t>BQM</t>
  </si>
  <si>
    <t>G1</t>
  </si>
  <si>
    <t>SF0092352</t>
  </si>
  <si>
    <t>Jitendra kumar/SF0096703</t>
  </si>
  <si>
    <t>Absconding</t>
  </si>
  <si>
    <t>Loan Outstanding Report Detailed Recon as on 18-Nov-2025</t>
  </si>
  <si>
    <t>Report generation date &amp; time: Tuesday, November 18, 2025 7:56 PM</t>
  </si>
  <si>
    <t>Completed-Report Submitted</t>
  </si>
  <si>
    <t>Advance EMI of 560 taken by LO Shashiranjan Kumar Sharma/SF0092352 on dated-29/07/2025 and not posted in same day,amount posted on 05/08/2025.</t>
  </si>
  <si>
    <t>Advance EMI of 560 taken by LO Shashiranjan Kumar Sharma/SF0092352 on dated-30/07/2025 and not posted in same day,amount posted on 06/08/2025.</t>
  </si>
  <si>
    <t>Advance EMI of 560 taken by LO Shashiranjan Kumar Sharma/SF0092352 on dated-31/07/2025 and not posted in same day,amount posted on 07/08/2025.</t>
  </si>
  <si>
    <t>Advance EMI of 520 taken by LO Shashiranjan Kumar Sharma/SF0092352 on dated-31/07/2025 and not posted in same day,amount posted on 07/08/2025.</t>
  </si>
  <si>
    <t>Advance EMI of 520 taken by LO Shashiranjan Kumar Sharma/SF0092352 on dated-29/07/2025 and not posted in same day,amount posted on 05/08/2025.</t>
  </si>
  <si>
    <t>Advance EMI taken by Staff Shashiranjan Kumar Sharma/SF0092352 but not posted in same day,amount posted after 1 week.</t>
  </si>
  <si>
    <t>FIR Not Filled</t>
  </si>
  <si>
    <t>Ranjit Kumar/SF0090200</t>
  </si>
  <si>
    <t>Business</t>
  </si>
  <si>
    <t>As per complain IA team verify and identify that staff Shashiranjan Kumar Sharma/SF0092352 collected Advance EMI but not posted in same same day,amount posted after one week.Tolal affected borrower-09, Affected amount-12120/-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</si>
</sst>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BH3681</v>
      </c>
      <c r="D5" s="63" t="str">
        <f>IF('Physical Cash at Safe'!D28="Yes", 'Physical Cash at Safe'!A4, 'Borrower Wise Details'!C5)</f>
        <v>Bettiah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45884</v>
      </c>
      <c r="H5" s="107" t="s">
        <v>453</v>
      </c>
      <c r="I5" s="61">
        <v>45888</v>
      </c>
      <c r="J5" s="74" t="str">
        <f>IF('Physical Cash at Safe'!D28="Yes",'Physical Cash at Safe'!E28,IF('Borrower Wise Details'!D5&lt;&gt;"",'Borrower Wise Details'!D5,""))</f>
        <v>FN25-26-01863</v>
      </c>
      <c r="K5" s="81">
        <v>2</v>
      </c>
      <c r="L5" s="82">
        <v>1120</v>
      </c>
      <c r="M5" s="82">
        <v>1120</v>
      </c>
      <c r="N5" s="82" t="s">
        <v>440</v>
      </c>
      <c r="O5" s="82" t="s">
        <v>452</v>
      </c>
      <c r="P5" s="82" t="s">
        <v>256</v>
      </c>
      <c r="Q5" s="82" t="s">
        <v>257</v>
      </c>
      <c r="R5" s="75" t="str">
        <f>IF('Physical Cash at Safe'!$D$28="Yes", 'Physical Cash at Safe'!$A$28, IF('Borrower Wise Details'!F5&lt;&gt;"", 'Borrower Wise Details'!F5, ""))</f>
        <v>Shashiranjan Kumar Sharma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SF0092352</v>
      </c>
      <c r="U5" s="77" t="s">
        <v>441</v>
      </c>
      <c r="V5" s="61">
        <v>45883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444</v>
      </c>
      <c r="Z5" s="61">
        <v>46002</v>
      </c>
      <c r="AA5" s="61">
        <v>46002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12120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12120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46004</v>
      </c>
      <c r="AH5" s="70" t="s">
        <v>454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BH3681</v>
      </c>
      <c r="C5" s="50" t="str">
        <f>IF('Fraud Investigation Report'!D5="", "", 'Fraud Investigation Report'!D5)</f>
        <v>Bettiah</v>
      </c>
      <c r="D5" s="68" t="str">
        <f>IF(OR('Fraud Investigation Report'!R5="", 'Fraud Investigation Report'!R5=0), "", 'Fraud Investigation Report'!R5)</f>
        <v>Shashiranjan Kumar Sharma</v>
      </c>
      <c r="E5" s="68" t="str">
        <f>IF(OR('Fraud Investigation Report'!T5="", 'Fraud Investigation Report'!T5=0), "", 'Fraud Investigation Report'!T5)</f>
        <v>SF0092352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FN25-26-01863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12120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12120</v>
      </c>
      <c r="O5" s="69">
        <f>IF('Fraud Investigation Report'!AD5="", "", 'Fraud Investigation Report'!AD5)</f>
        <v>12120</v>
      </c>
      <c r="P5" s="126">
        <f>IF(AND(N5="", O5=""), "", IF(O5="", N5, N5 - IF(ISNUMBER(O5), O5, 0)))</f>
        <v>0</v>
      </c>
      <c r="Q5" s="49"/>
      <c r="R5" s="84" t="s">
        <v>451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5" sqref="B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261</v>
      </c>
      <c r="C4" s="41" t="s">
        <v>259</v>
      </c>
      <c r="D4" s="41" t="s">
        <v>258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255</v>
      </c>
      <c r="B6" s="18">
        <v>45922</v>
      </c>
      <c r="C6" s="18">
        <v>45920</v>
      </c>
      <c r="D6" s="18">
        <v>45922</v>
      </c>
      <c r="E6" s="19">
        <v>0.39583333333333331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310</v>
      </c>
      <c r="C18" s="23">
        <f>B18</f>
        <v>310</v>
      </c>
      <c r="D18" s="27">
        <v>310</v>
      </c>
      <c r="E18" s="28">
        <f>D18</f>
        <v>310</v>
      </c>
    </row>
    <row r="19" spans="1:5" ht="14.4" x14ac:dyDescent="0.3">
      <c r="A19" s="29"/>
      <c r="B19" s="30" t="s">
        <v>76</v>
      </c>
      <c r="C19" s="31">
        <f>SUM(C10:C18)</f>
        <v>310</v>
      </c>
      <c r="D19" s="30" t="s">
        <v>76</v>
      </c>
      <c r="E19" s="31">
        <f>SUM(E10:E18)</f>
        <v>310</v>
      </c>
    </row>
    <row r="20" spans="1:5" ht="30" customHeight="1" x14ac:dyDescent="0.3">
      <c r="A20" s="162" t="s">
        <v>97</v>
      </c>
      <c r="B20" s="163"/>
      <c r="C20" s="32">
        <v>310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39.9" customHeight="1" x14ac:dyDescent="0.3">
      <c r="A30" s="127"/>
      <c r="B30" s="127"/>
      <c r="C30" s="128"/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431</v>
      </c>
      <c r="C32" s="37" t="s">
        <v>82</v>
      </c>
      <c r="D32" s="139" t="s">
        <v>435</v>
      </c>
      <c r="E32" s="140"/>
    </row>
    <row r="33" spans="1:5" ht="18" customHeight="1" x14ac:dyDescent="0.3">
      <c r="A33" s="37" t="s">
        <v>83</v>
      </c>
      <c r="B33" s="106" t="s">
        <v>432</v>
      </c>
      <c r="C33" s="39" t="s">
        <v>84</v>
      </c>
      <c r="D33" s="133" t="s">
        <v>438</v>
      </c>
      <c r="E33" s="134"/>
    </row>
    <row r="34" spans="1:5" ht="27.6" x14ac:dyDescent="0.3">
      <c r="A34" s="39" t="s">
        <v>221</v>
      </c>
      <c r="B34" s="38" t="s">
        <v>433</v>
      </c>
      <c r="C34" s="39" t="s">
        <v>222</v>
      </c>
      <c r="D34" s="135" t="s">
        <v>264</v>
      </c>
      <c r="E34" s="136"/>
    </row>
    <row r="35" spans="1:5" ht="27.6" x14ac:dyDescent="0.3">
      <c r="A35" s="39" t="s">
        <v>223</v>
      </c>
      <c r="B35" s="38" t="s">
        <v>436</v>
      </c>
      <c r="C35" s="39" t="s">
        <v>225</v>
      </c>
      <c r="D35" s="135" t="s">
        <v>263</v>
      </c>
      <c r="E35" s="136"/>
    </row>
    <row r="36" spans="1:5" ht="25.5" customHeight="1" x14ac:dyDescent="0.3">
      <c r="A36" s="39" t="s">
        <v>224</v>
      </c>
      <c r="B36" s="38" t="s">
        <v>434</v>
      </c>
      <c r="C36" s="39" t="s">
        <v>226</v>
      </c>
      <c r="D36" s="137" t="s">
        <v>437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BH3681</v>
      </c>
      <c r="C5" s="119" t="str">
        <f>IF('Loan Outstanding Report'!$H$5="", "", 'Loan Outstanding Report'!$H$5)</f>
        <v>Bettiah</v>
      </c>
      <c r="D5" s="129" t="s">
        <v>428</v>
      </c>
      <c r="E5" s="65">
        <v>45922</v>
      </c>
      <c r="F5" s="130" t="s">
        <v>429</v>
      </c>
      <c r="G5" s="131" t="s">
        <v>439</v>
      </c>
      <c r="H5" s="49" t="s">
        <v>430</v>
      </c>
      <c r="I5" s="120" t="s">
        <v>265</v>
      </c>
      <c r="J5" s="120">
        <v>558828</v>
      </c>
      <c r="K5" s="120" t="s">
        <v>334</v>
      </c>
      <c r="L5" s="11">
        <v>355699181</v>
      </c>
      <c r="M5" s="65" t="s">
        <v>360</v>
      </c>
      <c r="N5" s="124">
        <v>45000</v>
      </c>
      <c r="O5" s="124">
        <v>560</v>
      </c>
      <c r="P5" s="121" t="s">
        <v>141</v>
      </c>
      <c r="Q5" s="80">
        <v>45867</v>
      </c>
      <c r="R5" s="124">
        <v>560</v>
      </c>
      <c r="S5" s="124">
        <v>560</v>
      </c>
      <c r="T5" s="124"/>
      <c r="U5" s="125">
        <f t="shared" ref="U5" si="0">IF(AND(ISBLANK(R5),ISBLANK(S5),ISBLANK(T5)),"",R5-(S5+T5))</f>
        <v>0</v>
      </c>
      <c r="V5" s="117" t="s">
        <v>202</v>
      </c>
      <c r="W5" s="122" t="s">
        <v>445</v>
      </c>
    </row>
    <row r="6" spans="1:23" ht="24.9" customHeight="1" x14ac:dyDescent="0.3">
      <c r="A6" s="64">
        <v>2</v>
      </c>
      <c r="B6" s="60" t="str">
        <f>IF(J6&lt;&gt;"", $B$5, "")</f>
        <v>BH3681</v>
      </c>
      <c r="C6" s="119" t="str">
        <f>IF(J6&lt;&gt;"", $C$5, "")</f>
        <v>Bettiah</v>
      </c>
      <c r="D6" s="41" t="str">
        <f>IF(J6&lt;&gt;"", $D$5, "")</f>
        <v>FN25-26-01863</v>
      </c>
      <c r="E6" s="65">
        <v>45922</v>
      </c>
      <c r="F6" s="38" t="str">
        <f>IF(J6&lt;&gt;"", $F$5, "")</f>
        <v>Shashiranjan Kumar Sharma</v>
      </c>
      <c r="G6" s="49" t="str">
        <f>IF(J6&lt;&gt;"", $G$5, "")</f>
        <v>SF0092352</v>
      </c>
      <c r="H6" s="49" t="str">
        <f>IF(J6&lt;&gt;"", $H$5, "")</f>
        <v>LO</v>
      </c>
      <c r="I6" s="120" t="s">
        <v>265</v>
      </c>
      <c r="J6" s="120">
        <v>558828</v>
      </c>
      <c r="K6" s="120" t="s">
        <v>336</v>
      </c>
      <c r="L6" s="11">
        <v>356364021</v>
      </c>
      <c r="M6" s="65" t="s">
        <v>361</v>
      </c>
      <c r="N6" s="124">
        <v>45000</v>
      </c>
      <c r="O6" s="124">
        <v>560</v>
      </c>
      <c r="P6" s="121" t="s">
        <v>141</v>
      </c>
      <c r="Q6" s="80">
        <v>45867</v>
      </c>
      <c r="R6" s="124">
        <v>560</v>
      </c>
      <c r="S6" s="124">
        <v>560</v>
      </c>
      <c r="T6" s="124"/>
      <c r="U6" s="125">
        <f t="shared" ref="U6:U69" si="1">IF(AND(ISBLANK(R6),ISBLANK(S6),ISBLANK(T6)),"",R6-(S6+T6))</f>
        <v>0</v>
      </c>
      <c r="V6" s="117" t="s">
        <v>202</v>
      </c>
      <c r="W6" s="122" t="s">
        <v>445</v>
      </c>
    </row>
    <row r="7" spans="1:23" ht="24.9" customHeight="1" x14ac:dyDescent="0.3">
      <c r="A7" s="64">
        <v>3</v>
      </c>
      <c r="B7" s="60" t="str">
        <f t="shared" ref="B7:B70" si="2">IF(J7&lt;&gt;"", $B$5, "")</f>
        <v>BH3681</v>
      </c>
      <c r="C7" s="119" t="str">
        <f t="shared" ref="C7:C70" si="3">IF(J7&lt;&gt;"", $C$5, "")</f>
        <v>Bettiah</v>
      </c>
      <c r="D7" s="41" t="str">
        <f t="shared" ref="D7:D70" si="4">IF(J7&lt;&gt;"", $D$5, "")</f>
        <v>FN25-26-01863</v>
      </c>
      <c r="E7" s="65">
        <v>45922</v>
      </c>
      <c r="F7" s="38" t="str">
        <f t="shared" ref="F7:F70" si="5">IF(J7&lt;&gt;"", $F$5, "")</f>
        <v>Shashiranjan Kumar Sharma</v>
      </c>
      <c r="G7" s="49" t="str">
        <f t="shared" ref="G7:G70" si="6">IF(J7&lt;&gt;"", $G$5, "")</f>
        <v>SF0092352</v>
      </c>
      <c r="H7" s="49" t="str">
        <f t="shared" ref="H7:H70" si="7">IF(J7&lt;&gt;"", $H$5, "")</f>
        <v>LO</v>
      </c>
      <c r="I7" s="120" t="s">
        <v>265</v>
      </c>
      <c r="J7" s="120">
        <v>558828</v>
      </c>
      <c r="K7" s="120" t="s">
        <v>337</v>
      </c>
      <c r="L7" s="11">
        <v>356364561</v>
      </c>
      <c r="M7" s="65" t="s">
        <v>361</v>
      </c>
      <c r="N7" s="124">
        <v>45000</v>
      </c>
      <c r="O7" s="124">
        <v>560</v>
      </c>
      <c r="P7" s="121" t="s">
        <v>141</v>
      </c>
      <c r="Q7" s="80">
        <v>45867</v>
      </c>
      <c r="R7" s="124">
        <v>560</v>
      </c>
      <c r="S7" s="124">
        <v>560</v>
      </c>
      <c r="T7" s="124"/>
      <c r="U7" s="125">
        <f t="shared" si="1"/>
        <v>0</v>
      </c>
      <c r="V7" s="117" t="s">
        <v>202</v>
      </c>
      <c r="W7" s="122" t="s">
        <v>445</v>
      </c>
    </row>
    <row r="8" spans="1:23" ht="24.9" customHeight="1" x14ac:dyDescent="0.3">
      <c r="A8" s="64">
        <v>4</v>
      </c>
      <c r="B8" s="60" t="str">
        <f t="shared" si="2"/>
        <v>BH3681</v>
      </c>
      <c r="C8" s="119" t="str">
        <f t="shared" si="3"/>
        <v>Bettiah</v>
      </c>
      <c r="D8" s="41" t="str">
        <f t="shared" si="4"/>
        <v>FN25-26-01863</v>
      </c>
      <c r="E8" s="65">
        <v>45922</v>
      </c>
      <c r="F8" s="38" t="str">
        <f t="shared" si="5"/>
        <v>Shashiranjan Kumar Sharma</v>
      </c>
      <c r="G8" s="49" t="str">
        <f t="shared" si="6"/>
        <v>SF0092352</v>
      </c>
      <c r="H8" s="49" t="str">
        <f t="shared" si="7"/>
        <v>LO</v>
      </c>
      <c r="I8" s="120" t="s">
        <v>265</v>
      </c>
      <c r="J8" s="120">
        <v>558828</v>
      </c>
      <c r="K8" s="120" t="s">
        <v>338</v>
      </c>
      <c r="L8" s="11">
        <v>356381076</v>
      </c>
      <c r="M8" s="65" t="s">
        <v>362</v>
      </c>
      <c r="N8" s="124">
        <v>45000</v>
      </c>
      <c r="O8" s="124">
        <v>560</v>
      </c>
      <c r="P8" s="121" t="s">
        <v>141</v>
      </c>
      <c r="Q8" s="80">
        <v>45867</v>
      </c>
      <c r="R8" s="124">
        <v>560</v>
      </c>
      <c r="S8" s="124">
        <v>560</v>
      </c>
      <c r="T8" s="124"/>
      <c r="U8" s="125">
        <f t="shared" si="1"/>
        <v>0</v>
      </c>
      <c r="V8" s="117" t="s">
        <v>202</v>
      </c>
      <c r="W8" s="122" t="s">
        <v>445</v>
      </c>
    </row>
    <row r="9" spans="1:23" ht="24.9" customHeight="1" x14ac:dyDescent="0.3">
      <c r="A9" s="64">
        <v>5</v>
      </c>
      <c r="B9" s="60" t="str">
        <f t="shared" si="2"/>
        <v>BH3681</v>
      </c>
      <c r="C9" s="119" t="str">
        <f t="shared" si="3"/>
        <v>Bettiah</v>
      </c>
      <c r="D9" s="41" t="str">
        <f t="shared" si="4"/>
        <v>FN25-26-01863</v>
      </c>
      <c r="E9" s="65">
        <v>45922</v>
      </c>
      <c r="F9" s="38" t="str">
        <f t="shared" si="5"/>
        <v>Shashiranjan Kumar Sharma</v>
      </c>
      <c r="G9" s="49" t="str">
        <f t="shared" si="6"/>
        <v>SF0092352</v>
      </c>
      <c r="H9" s="49" t="str">
        <f t="shared" si="7"/>
        <v>LO</v>
      </c>
      <c r="I9" s="120" t="s">
        <v>265</v>
      </c>
      <c r="J9" s="120">
        <v>558828</v>
      </c>
      <c r="K9" s="120" t="s">
        <v>341</v>
      </c>
      <c r="L9" s="11">
        <v>358241363</v>
      </c>
      <c r="M9" s="65" t="s">
        <v>363</v>
      </c>
      <c r="N9" s="124">
        <v>45000</v>
      </c>
      <c r="O9" s="124">
        <v>560</v>
      </c>
      <c r="P9" s="121" t="s">
        <v>141</v>
      </c>
      <c r="Q9" s="80">
        <v>45867</v>
      </c>
      <c r="R9" s="124">
        <v>560</v>
      </c>
      <c r="S9" s="124">
        <v>560</v>
      </c>
      <c r="T9" s="124"/>
      <c r="U9" s="125">
        <f t="shared" si="1"/>
        <v>0</v>
      </c>
      <c r="V9" s="117" t="s">
        <v>202</v>
      </c>
      <c r="W9" s="122" t="s">
        <v>445</v>
      </c>
    </row>
    <row r="10" spans="1:23" ht="24.9" customHeight="1" x14ac:dyDescent="0.3">
      <c r="A10" s="64">
        <v>6</v>
      </c>
      <c r="B10" s="60" t="str">
        <f t="shared" si="2"/>
        <v>BH3681</v>
      </c>
      <c r="C10" s="119" t="str">
        <f t="shared" si="3"/>
        <v>Bettiah</v>
      </c>
      <c r="D10" s="41" t="str">
        <f t="shared" si="4"/>
        <v>FN25-26-01863</v>
      </c>
      <c r="E10" s="65">
        <v>45922</v>
      </c>
      <c r="F10" s="38" t="str">
        <f t="shared" si="5"/>
        <v>Shashiranjan Kumar Sharma</v>
      </c>
      <c r="G10" s="49" t="str">
        <f t="shared" si="6"/>
        <v>SF0092352</v>
      </c>
      <c r="H10" s="49" t="str">
        <f t="shared" si="7"/>
        <v>LO</v>
      </c>
      <c r="I10" s="120" t="s">
        <v>271</v>
      </c>
      <c r="J10" s="120">
        <v>558856</v>
      </c>
      <c r="K10" s="120" t="s">
        <v>342</v>
      </c>
      <c r="L10" s="11">
        <v>355625788</v>
      </c>
      <c r="M10" s="65" t="s">
        <v>364</v>
      </c>
      <c r="N10" s="124">
        <v>45000</v>
      </c>
      <c r="O10" s="124">
        <v>560</v>
      </c>
      <c r="P10" s="121" t="s">
        <v>141</v>
      </c>
      <c r="Q10" s="80">
        <v>45869</v>
      </c>
      <c r="R10" s="124">
        <v>560</v>
      </c>
      <c r="S10" s="124">
        <v>560</v>
      </c>
      <c r="T10" s="124"/>
      <c r="U10" s="125">
        <f t="shared" si="1"/>
        <v>0</v>
      </c>
      <c r="V10" s="117" t="s">
        <v>202</v>
      </c>
      <c r="W10" s="122" t="s">
        <v>447</v>
      </c>
    </row>
    <row r="11" spans="1:23" ht="24.9" customHeight="1" x14ac:dyDescent="0.3">
      <c r="A11" s="64">
        <v>7</v>
      </c>
      <c r="B11" s="60" t="str">
        <f t="shared" si="2"/>
        <v>BH3681</v>
      </c>
      <c r="C11" s="119" t="str">
        <f t="shared" si="3"/>
        <v>Bettiah</v>
      </c>
      <c r="D11" s="41" t="str">
        <f t="shared" si="4"/>
        <v>FN25-26-01863</v>
      </c>
      <c r="E11" s="65">
        <v>45922</v>
      </c>
      <c r="F11" s="38" t="str">
        <f t="shared" si="5"/>
        <v>Shashiranjan Kumar Sharma</v>
      </c>
      <c r="G11" s="49" t="str">
        <f t="shared" si="6"/>
        <v>SF0092352</v>
      </c>
      <c r="H11" s="49" t="str">
        <f t="shared" si="7"/>
        <v>LO</v>
      </c>
      <c r="I11" s="120" t="s">
        <v>271</v>
      </c>
      <c r="J11" s="120">
        <v>558856</v>
      </c>
      <c r="K11" s="120" t="s">
        <v>343</v>
      </c>
      <c r="L11" s="11">
        <v>355708501</v>
      </c>
      <c r="M11" s="65" t="s">
        <v>365</v>
      </c>
      <c r="N11" s="124">
        <v>45000</v>
      </c>
      <c r="O11" s="124">
        <v>560</v>
      </c>
      <c r="P11" s="121" t="s">
        <v>141</v>
      </c>
      <c r="Q11" s="80">
        <v>45869</v>
      </c>
      <c r="R11" s="124">
        <v>560</v>
      </c>
      <c r="S11" s="124">
        <v>560</v>
      </c>
      <c r="T11" s="124"/>
      <c r="U11" s="125">
        <f t="shared" si="1"/>
        <v>0</v>
      </c>
      <c r="V11" s="117" t="s">
        <v>202</v>
      </c>
      <c r="W11" s="122" t="s">
        <v>447</v>
      </c>
    </row>
    <row r="12" spans="1:23" ht="24.9" customHeight="1" x14ac:dyDescent="0.3">
      <c r="A12" s="64">
        <v>8</v>
      </c>
      <c r="B12" s="60" t="str">
        <f t="shared" si="2"/>
        <v>BH3681</v>
      </c>
      <c r="C12" s="119" t="str">
        <f t="shared" si="3"/>
        <v>Bettiah</v>
      </c>
      <c r="D12" s="41" t="str">
        <f t="shared" si="4"/>
        <v>FN25-26-01863</v>
      </c>
      <c r="E12" s="65">
        <v>45922</v>
      </c>
      <c r="F12" s="38" t="str">
        <f t="shared" si="5"/>
        <v>Shashiranjan Kumar Sharma</v>
      </c>
      <c r="G12" s="49" t="str">
        <f t="shared" si="6"/>
        <v>SF0092352</v>
      </c>
      <c r="H12" s="49" t="str">
        <f t="shared" si="7"/>
        <v>LO</v>
      </c>
      <c r="I12" s="120" t="s">
        <v>273</v>
      </c>
      <c r="J12" s="120">
        <v>508798</v>
      </c>
      <c r="K12" s="120" t="s">
        <v>345</v>
      </c>
      <c r="L12" s="11">
        <v>355963958</v>
      </c>
      <c r="M12" s="65" t="s">
        <v>366</v>
      </c>
      <c r="N12" s="124">
        <v>42000</v>
      </c>
      <c r="O12" s="124">
        <v>520</v>
      </c>
      <c r="P12" s="121" t="s">
        <v>141</v>
      </c>
      <c r="Q12" s="80">
        <v>45869</v>
      </c>
      <c r="R12" s="124">
        <v>520</v>
      </c>
      <c r="S12" s="124">
        <v>520</v>
      </c>
      <c r="T12" s="124"/>
      <c r="U12" s="125">
        <f t="shared" si="1"/>
        <v>0</v>
      </c>
      <c r="V12" s="117" t="s">
        <v>202</v>
      </c>
      <c r="W12" s="122" t="s">
        <v>448</v>
      </c>
    </row>
    <row r="13" spans="1:23" ht="24.9" customHeight="1" x14ac:dyDescent="0.3">
      <c r="A13" s="64">
        <v>9</v>
      </c>
      <c r="B13" s="60" t="str">
        <f t="shared" si="2"/>
        <v>BH3681</v>
      </c>
      <c r="C13" s="119" t="str">
        <f t="shared" si="3"/>
        <v>Bettiah</v>
      </c>
      <c r="D13" s="41" t="str">
        <f t="shared" si="4"/>
        <v>FN25-26-01863</v>
      </c>
      <c r="E13" s="65">
        <v>45922</v>
      </c>
      <c r="F13" s="38" t="str">
        <f t="shared" si="5"/>
        <v>Shashiranjan Kumar Sharma</v>
      </c>
      <c r="G13" s="49" t="str">
        <f t="shared" si="6"/>
        <v>SF0092352</v>
      </c>
      <c r="H13" s="49" t="str">
        <f t="shared" si="7"/>
        <v>LO</v>
      </c>
      <c r="I13" s="120" t="s">
        <v>273</v>
      </c>
      <c r="J13" s="120">
        <v>508798</v>
      </c>
      <c r="K13" s="120" t="s">
        <v>346</v>
      </c>
      <c r="L13" s="11">
        <v>356037841</v>
      </c>
      <c r="M13" s="65" t="s">
        <v>366</v>
      </c>
      <c r="N13" s="124">
        <v>45000</v>
      </c>
      <c r="O13" s="124">
        <v>560</v>
      </c>
      <c r="P13" s="121" t="s">
        <v>141</v>
      </c>
      <c r="Q13" s="80">
        <v>45869</v>
      </c>
      <c r="R13" s="124">
        <v>560</v>
      </c>
      <c r="S13" s="124">
        <v>560</v>
      </c>
      <c r="T13" s="124"/>
      <c r="U13" s="125">
        <f t="shared" si="1"/>
        <v>0</v>
      </c>
      <c r="V13" s="117" t="s">
        <v>202</v>
      </c>
      <c r="W13" s="122" t="s">
        <v>447</v>
      </c>
    </row>
    <row r="14" spans="1:23" ht="24.9" customHeight="1" x14ac:dyDescent="0.3">
      <c r="A14" s="64">
        <v>10</v>
      </c>
      <c r="B14" s="60" t="str">
        <f t="shared" si="2"/>
        <v>BH3681</v>
      </c>
      <c r="C14" s="119" t="str">
        <f t="shared" si="3"/>
        <v>Bettiah</v>
      </c>
      <c r="D14" s="41" t="str">
        <f t="shared" si="4"/>
        <v>FN25-26-01863</v>
      </c>
      <c r="E14" s="65">
        <v>45922</v>
      </c>
      <c r="F14" s="38" t="str">
        <f t="shared" si="5"/>
        <v>Shashiranjan Kumar Sharma</v>
      </c>
      <c r="G14" s="49" t="str">
        <f t="shared" si="6"/>
        <v>SF0092352</v>
      </c>
      <c r="H14" s="49" t="str">
        <f t="shared" si="7"/>
        <v>LO</v>
      </c>
      <c r="I14" s="120" t="s">
        <v>273</v>
      </c>
      <c r="J14" s="120">
        <v>508798</v>
      </c>
      <c r="K14" s="120" t="s">
        <v>346</v>
      </c>
      <c r="L14" s="11">
        <v>359158051</v>
      </c>
      <c r="M14" s="65" t="s">
        <v>367</v>
      </c>
      <c r="N14" s="124">
        <v>33000</v>
      </c>
      <c r="O14" s="124">
        <v>520</v>
      </c>
      <c r="P14" s="121" t="s">
        <v>141</v>
      </c>
      <c r="Q14" s="80">
        <v>45869</v>
      </c>
      <c r="R14" s="124">
        <v>520</v>
      </c>
      <c r="S14" s="124">
        <v>520</v>
      </c>
      <c r="T14" s="124"/>
      <c r="U14" s="125">
        <f t="shared" si="1"/>
        <v>0</v>
      </c>
      <c r="V14" s="117" t="s">
        <v>202</v>
      </c>
      <c r="W14" s="122" t="s">
        <v>448</v>
      </c>
    </row>
    <row r="15" spans="1:23" ht="24.9" customHeight="1" x14ac:dyDescent="0.3">
      <c r="A15" s="64">
        <v>11</v>
      </c>
      <c r="B15" s="60" t="str">
        <f t="shared" si="2"/>
        <v>BH3681</v>
      </c>
      <c r="C15" s="119" t="str">
        <f t="shared" si="3"/>
        <v>Bettiah</v>
      </c>
      <c r="D15" s="41" t="str">
        <f t="shared" si="4"/>
        <v>FN25-26-01863</v>
      </c>
      <c r="E15" s="65">
        <v>45922</v>
      </c>
      <c r="F15" s="38" t="str">
        <f t="shared" si="5"/>
        <v>Shashiranjan Kumar Sharma</v>
      </c>
      <c r="G15" s="49" t="str">
        <f t="shared" si="6"/>
        <v>SF0092352</v>
      </c>
      <c r="H15" s="49" t="str">
        <f t="shared" si="7"/>
        <v>LO</v>
      </c>
      <c r="I15" s="120" t="s">
        <v>279</v>
      </c>
      <c r="J15" s="120">
        <v>558847</v>
      </c>
      <c r="K15" s="120" t="s">
        <v>347</v>
      </c>
      <c r="L15" s="11">
        <v>356688280</v>
      </c>
      <c r="M15" s="65" t="s">
        <v>368</v>
      </c>
      <c r="N15" s="124">
        <v>45000</v>
      </c>
      <c r="O15" s="124">
        <v>560</v>
      </c>
      <c r="P15" s="121" t="s">
        <v>141</v>
      </c>
      <c r="Q15" s="80">
        <v>45868</v>
      </c>
      <c r="R15" s="124">
        <v>560</v>
      </c>
      <c r="S15" s="124">
        <v>560</v>
      </c>
      <c r="T15" s="124"/>
      <c r="U15" s="125">
        <f t="shared" si="1"/>
        <v>0</v>
      </c>
      <c r="V15" s="117" t="s">
        <v>202</v>
      </c>
      <c r="W15" s="122" t="s">
        <v>446</v>
      </c>
    </row>
    <row r="16" spans="1:23" ht="24.9" customHeight="1" x14ac:dyDescent="0.3">
      <c r="A16" s="64">
        <v>12</v>
      </c>
      <c r="B16" s="60" t="str">
        <f t="shared" si="2"/>
        <v>BH3681</v>
      </c>
      <c r="C16" s="119" t="str">
        <f t="shared" si="3"/>
        <v>Bettiah</v>
      </c>
      <c r="D16" s="41" t="str">
        <f t="shared" si="4"/>
        <v>FN25-26-01863</v>
      </c>
      <c r="E16" s="65">
        <v>45923</v>
      </c>
      <c r="F16" s="38" t="str">
        <f t="shared" si="5"/>
        <v>Shashiranjan Kumar Sharma</v>
      </c>
      <c r="G16" s="49" t="str">
        <f t="shared" si="6"/>
        <v>SF0092352</v>
      </c>
      <c r="H16" s="49" t="str">
        <f t="shared" si="7"/>
        <v>LO</v>
      </c>
      <c r="I16" s="120" t="s">
        <v>279</v>
      </c>
      <c r="J16" s="120">
        <v>558847</v>
      </c>
      <c r="K16" s="120" t="s">
        <v>348</v>
      </c>
      <c r="L16" s="11">
        <v>356701675</v>
      </c>
      <c r="M16" s="65" t="s">
        <v>369</v>
      </c>
      <c r="N16" s="124">
        <v>45000</v>
      </c>
      <c r="O16" s="124">
        <v>560</v>
      </c>
      <c r="P16" s="121" t="s">
        <v>141</v>
      </c>
      <c r="Q16" s="80">
        <v>45868</v>
      </c>
      <c r="R16" s="124">
        <v>560</v>
      </c>
      <c r="S16" s="124">
        <v>560</v>
      </c>
      <c r="T16" s="124"/>
      <c r="U16" s="125">
        <f t="shared" si="1"/>
        <v>0</v>
      </c>
      <c r="V16" s="117" t="s">
        <v>202</v>
      </c>
      <c r="W16" s="122" t="s">
        <v>446</v>
      </c>
    </row>
    <row r="17" spans="1:23" ht="24.9" customHeight="1" x14ac:dyDescent="0.3">
      <c r="A17" s="64">
        <v>13</v>
      </c>
      <c r="B17" s="60" t="str">
        <f t="shared" si="2"/>
        <v>BH3681</v>
      </c>
      <c r="C17" s="119" t="str">
        <f t="shared" si="3"/>
        <v>Bettiah</v>
      </c>
      <c r="D17" s="41" t="str">
        <f t="shared" si="4"/>
        <v>FN25-26-01863</v>
      </c>
      <c r="E17" s="65">
        <v>45923</v>
      </c>
      <c r="F17" s="38" t="str">
        <f t="shared" si="5"/>
        <v>Shashiranjan Kumar Sharma</v>
      </c>
      <c r="G17" s="49" t="str">
        <f t="shared" si="6"/>
        <v>SF0092352</v>
      </c>
      <c r="H17" s="49" t="str">
        <f t="shared" si="7"/>
        <v>LO</v>
      </c>
      <c r="I17" s="120" t="s">
        <v>281</v>
      </c>
      <c r="J17" s="120">
        <v>558835</v>
      </c>
      <c r="K17" s="120" t="s">
        <v>349</v>
      </c>
      <c r="L17" s="11">
        <v>356155275</v>
      </c>
      <c r="M17" s="65" t="s">
        <v>370</v>
      </c>
      <c r="N17" s="124">
        <v>42000</v>
      </c>
      <c r="O17" s="124">
        <v>520</v>
      </c>
      <c r="P17" s="121" t="s">
        <v>141</v>
      </c>
      <c r="Q17" s="80">
        <v>45867</v>
      </c>
      <c r="R17" s="124">
        <v>520</v>
      </c>
      <c r="S17" s="124">
        <v>520</v>
      </c>
      <c r="T17" s="124"/>
      <c r="U17" s="125">
        <f t="shared" si="1"/>
        <v>0</v>
      </c>
      <c r="V17" s="117" t="s">
        <v>202</v>
      </c>
      <c r="W17" s="122" t="s">
        <v>449</v>
      </c>
    </row>
    <row r="18" spans="1:23" ht="24.9" customHeight="1" x14ac:dyDescent="0.3">
      <c r="A18" s="64">
        <v>14</v>
      </c>
      <c r="B18" s="60" t="str">
        <f t="shared" si="2"/>
        <v>BH3681</v>
      </c>
      <c r="C18" s="119" t="str">
        <f t="shared" si="3"/>
        <v>Bettiah</v>
      </c>
      <c r="D18" s="41" t="str">
        <f t="shared" si="4"/>
        <v>FN25-26-01863</v>
      </c>
      <c r="E18" s="65">
        <v>45923</v>
      </c>
      <c r="F18" s="38" t="str">
        <f t="shared" si="5"/>
        <v>Shashiranjan Kumar Sharma</v>
      </c>
      <c r="G18" s="49" t="str">
        <f t="shared" si="6"/>
        <v>SF0092352</v>
      </c>
      <c r="H18" s="49" t="str">
        <f t="shared" si="7"/>
        <v>LO</v>
      </c>
      <c r="I18" s="120" t="s">
        <v>283</v>
      </c>
      <c r="J18" s="120">
        <v>496949</v>
      </c>
      <c r="K18" s="120" t="s">
        <v>350</v>
      </c>
      <c r="L18" s="11">
        <v>355687003</v>
      </c>
      <c r="M18" s="65" t="s">
        <v>371</v>
      </c>
      <c r="N18" s="124">
        <v>45000</v>
      </c>
      <c r="O18" s="124">
        <v>560</v>
      </c>
      <c r="P18" s="121" t="s">
        <v>141</v>
      </c>
      <c r="Q18" s="80">
        <v>45867</v>
      </c>
      <c r="R18" s="124">
        <v>560</v>
      </c>
      <c r="S18" s="124">
        <v>560</v>
      </c>
      <c r="T18" s="124"/>
      <c r="U18" s="125">
        <f t="shared" si="1"/>
        <v>0</v>
      </c>
      <c r="V18" s="117" t="s">
        <v>202</v>
      </c>
      <c r="W18" s="122" t="s">
        <v>445</v>
      </c>
    </row>
    <row r="19" spans="1:23" ht="24.9" customHeight="1" x14ac:dyDescent="0.3">
      <c r="A19" s="64">
        <v>15</v>
      </c>
      <c r="B19" s="60" t="str">
        <f t="shared" si="2"/>
        <v>BH3681</v>
      </c>
      <c r="C19" s="119" t="str">
        <f t="shared" si="3"/>
        <v>Bettiah</v>
      </c>
      <c r="D19" s="41" t="str">
        <f t="shared" si="4"/>
        <v>FN25-26-01863</v>
      </c>
      <c r="E19" s="65">
        <v>45923</v>
      </c>
      <c r="F19" s="38" t="str">
        <f t="shared" si="5"/>
        <v>Shashiranjan Kumar Sharma</v>
      </c>
      <c r="G19" s="49" t="str">
        <f t="shared" si="6"/>
        <v>SF0092352</v>
      </c>
      <c r="H19" s="49" t="str">
        <f t="shared" si="7"/>
        <v>LO</v>
      </c>
      <c r="I19" s="120" t="s">
        <v>285</v>
      </c>
      <c r="J19" s="120">
        <v>498034</v>
      </c>
      <c r="K19" s="120" t="s">
        <v>352</v>
      </c>
      <c r="L19" s="11">
        <v>355747335</v>
      </c>
      <c r="M19" s="65" t="s">
        <v>372</v>
      </c>
      <c r="N19" s="124">
        <v>45000</v>
      </c>
      <c r="O19" s="124">
        <v>560</v>
      </c>
      <c r="P19" s="121" t="s">
        <v>141</v>
      </c>
      <c r="Q19" s="80">
        <v>45867</v>
      </c>
      <c r="R19" s="124">
        <v>560</v>
      </c>
      <c r="S19" s="124">
        <v>560</v>
      </c>
      <c r="T19" s="124"/>
      <c r="U19" s="125">
        <f t="shared" si="1"/>
        <v>0</v>
      </c>
      <c r="V19" s="117" t="s">
        <v>202</v>
      </c>
      <c r="W19" s="122" t="s">
        <v>445</v>
      </c>
    </row>
    <row r="20" spans="1:23" ht="24.9" customHeight="1" x14ac:dyDescent="0.3">
      <c r="A20" s="64">
        <v>16</v>
      </c>
      <c r="B20" s="60" t="str">
        <f t="shared" si="2"/>
        <v>BH3681</v>
      </c>
      <c r="C20" s="119" t="str">
        <f t="shared" si="3"/>
        <v>Bettiah</v>
      </c>
      <c r="D20" s="41" t="str">
        <f t="shared" si="4"/>
        <v>FN25-26-01863</v>
      </c>
      <c r="E20" s="65">
        <v>45923</v>
      </c>
      <c r="F20" s="38" t="str">
        <f t="shared" si="5"/>
        <v>Shashiranjan Kumar Sharma</v>
      </c>
      <c r="G20" s="49" t="str">
        <f t="shared" si="6"/>
        <v>SF0092352</v>
      </c>
      <c r="H20" s="49" t="str">
        <f t="shared" si="7"/>
        <v>LO</v>
      </c>
      <c r="I20" s="120" t="s">
        <v>271</v>
      </c>
      <c r="J20" s="120">
        <v>558856</v>
      </c>
      <c r="K20" s="120" t="s">
        <v>344</v>
      </c>
      <c r="L20" s="11">
        <v>355708664</v>
      </c>
      <c r="M20" s="65" t="s">
        <v>365</v>
      </c>
      <c r="N20" s="124">
        <v>42000</v>
      </c>
      <c r="O20" s="124">
        <v>520</v>
      </c>
      <c r="P20" s="121" t="s">
        <v>141</v>
      </c>
      <c r="Q20" s="80">
        <v>45869</v>
      </c>
      <c r="R20" s="124">
        <v>520</v>
      </c>
      <c r="S20" s="124">
        <v>520</v>
      </c>
      <c r="T20" s="124"/>
      <c r="U20" s="125">
        <f t="shared" si="1"/>
        <v>0</v>
      </c>
      <c r="V20" s="117" t="s">
        <v>202</v>
      </c>
      <c r="W20" s="122" t="s">
        <v>448</v>
      </c>
    </row>
    <row r="21" spans="1:23" ht="24.9" customHeight="1" x14ac:dyDescent="0.3">
      <c r="A21" s="64">
        <v>17</v>
      </c>
      <c r="B21" s="60" t="str">
        <f t="shared" si="2"/>
        <v>BH3681</v>
      </c>
      <c r="C21" s="119" t="str">
        <f t="shared" si="3"/>
        <v>Bettiah</v>
      </c>
      <c r="D21" s="41" t="str">
        <f t="shared" si="4"/>
        <v>FN25-26-01863</v>
      </c>
      <c r="E21" s="65">
        <v>45923</v>
      </c>
      <c r="F21" s="38" t="str">
        <f t="shared" si="5"/>
        <v>Shashiranjan Kumar Sharma</v>
      </c>
      <c r="G21" s="49" t="str">
        <f t="shared" si="6"/>
        <v>SF0092352</v>
      </c>
      <c r="H21" s="49" t="str">
        <f t="shared" si="7"/>
        <v>LO</v>
      </c>
      <c r="I21" s="120" t="s">
        <v>271</v>
      </c>
      <c r="J21" s="120">
        <v>558856</v>
      </c>
      <c r="K21" s="120" t="s">
        <v>354</v>
      </c>
      <c r="L21" s="11">
        <v>355735740</v>
      </c>
      <c r="M21" s="65" t="s">
        <v>365</v>
      </c>
      <c r="N21" s="124">
        <v>45000</v>
      </c>
      <c r="O21" s="124">
        <v>560</v>
      </c>
      <c r="P21" s="121" t="s">
        <v>141</v>
      </c>
      <c r="Q21" s="80">
        <v>45868</v>
      </c>
      <c r="R21" s="124">
        <v>560</v>
      </c>
      <c r="S21" s="124">
        <v>560</v>
      </c>
      <c r="T21" s="124"/>
      <c r="U21" s="125">
        <f t="shared" si="1"/>
        <v>0</v>
      </c>
      <c r="V21" s="117" t="s">
        <v>202</v>
      </c>
      <c r="W21" s="122" t="s">
        <v>446</v>
      </c>
    </row>
    <row r="22" spans="1:23" ht="24.9" customHeight="1" x14ac:dyDescent="0.3">
      <c r="A22" s="64">
        <v>18</v>
      </c>
      <c r="B22" s="60" t="str">
        <f t="shared" si="2"/>
        <v>BH3681</v>
      </c>
      <c r="C22" s="119" t="str">
        <f t="shared" si="3"/>
        <v>Bettiah</v>
      </c>
      <c r="D22" s="41" t="str">
        <f t="shared" si="4"/>
        <v>FN25-26-01863</v>
      </c>
      <c r="E22" s="65">
        <v>45923</v>
      </c>
      <c r="F22" s="38" t="str">
        <f t="shared" si="5"/>
        <v>Shashiranjan Kumar Sharma</v>
      </c>
      <c r="G22" s="49" t="str">
        <f t="shared" si="6"/>
        <v>SF0092352</v>
      </c>
      <c r="H22" s="49" t="str">
        <f t="shared" si="7"/>
        <v>LO</v>
      </c>
      <c r="I22" s="120" t="s">
        <v>271</v>
      </c>
      <c r="J22" s="120">
        <v>558856</v>
      </c>
      <c r="K22" s="120" t="s">
        <v>355</v>
      </c>
      <c r="L22" s="11">
        <v>355842391</v>
      </c>
      <c r="M22" s="65" t="s">
        <v>360</v>
      </c>
      <c r="N22" s="124">
        <v>45000</v>
      </c>
      <c r="O22" s="124">
        <v>560</v>
      </c>
      <c r="P22" s="121" t="s">
        <v>141</v>
      </c>
      <c r="Q22" s="80">
        <v>45868</v>
      </c>
      <c r="R22" s="124">
        <v>560</v>
      </c>
      <c r="S22" s="124">
        <v>560</v>
      </c>
      <c r="T22" s="124"/>
      <c r="U22" s="125">
        <f t="shared" si="1"/>
        <v>0</v>
      </c>
      <c r="V22" s="117" t="s">
        <v>202</v>
      </c>
      <c r="W22" s="122" t="s">
        <v>446</v>
      </c>
    </row>
    <row r="23" spans="1:23" ht="24.9" customHeight="1" x14ac:dyDescent="0.3">
      <c r="A23" s="64">
        <v>19</v>
      </c>
      <c r="B23" s="60" t="str">
        <f t="shared" si="2"/>
        <v>BH3681</v>
      </c>
      <c r="C23" s="119" t="str">
        <f t="shared" si="3"/>
        <v>Bettiah</v>
      </c>
      <c r="D23" s="41" t="str">
        <f t="shared" si="4"/>
        <v>FN25-26-01863</v>
      </c>
      <c r="E23" s="65">
        <v>45923</v>
      </c>
      <c r="F23" s="38" t="str">
        <f t="shared" si="5"/>
        <v>Shashiranjan Kumar Sharma</v>
      </c>
      <c r="G23" s="49" t="str">
        <f t="shared" si="6"/>
        <v>SF0092352</v>
      </c>
      <c r="H23" s="49" t="str">
        <f t="shared" si="7"/>
        <v>LO</v>
      </c>
      <c r="I23" s="120" t="s">
        <v>271</v>
      </c>
      <c r="J23" s="120">
        <v>558856</v>
      </c>
      <c r="K23" s="120" t="s">
        <v>356</v>
      </c>
      <c r="L23" s="11">
        <v>357494585</v>
      </c>
      <c r="M23" s="65" t="s">
        <v>373</v>
      </c>
      <c r="N23" s="124">
        <v>42000</v>
      </c>
      <c r="O23" s="124">
        <v>520</v>
      </c>
      <c r="P23" s="121" t="s">
        <v>141</v>
      </c>
      <c r="Q23" s="80">
        <v>45869</v>
      </c>
      <c r="R23" s="124">
        <v>520</v>
      </c>
      <c r="S23" s="124">
        <v>520</v>
      </c>
      <c r="T23" s="124"/>
      <c r="U23" s="125">
        <f t="shared" si="1"/>
        <v>0</v>
      </c>
      <c r="V23" s="117" t="s">
        <v>202</v>
      </c>
      <c r="W23" s="122" t="s">
        <v>448</v>
      </c>
    </row>
    <row r="24" spans="1:23" ht="24.9" customHeight="1" x14ac:dyDescent="0.3">
      <c r="A24" s="64">
        <v>20</v>
      </c>
      <c r="B24" s="60" t="str">
        <f t="shared" si="2"/>
        <v>BH3681</v>
      </c>
      <c r="C24" s="119" t="str">
        <f t="shared" si="3"/>
        <v>Bettiah</v>
      </c>
      <c r="D24" s="41" t="str">
        <f t="shared" si="4"/>
        <v>FN25-26-01863</v>
      </c>
      <c r="E24" s="65">
        <v>45923</v>
      </c>
      <c r="F24" s="38" t="str">
        <f t="shared" si="5"/>
        <v>Shashiranjan Kumar Sharma</v>
      </c>
      <c r="G24" s="49" t="str">
        <f t="shared" si="6"/>
        <v>SF0092352</v>
      </c>
      <c r="H24" s="49" t="str">
        <f t="shared" si="7"/>
        <v>LO</v>
      </c>
      <c r="I24" s="120" t="s">
        <v>287</v>
      </c>
      <c r="J24" s="120">
        <v>513824</v>
      </c>
      <c r="K24" s="120" t="s">
        <v>357</v>
      </c>
      <c r="L24" s="11">
        <v>356602173</v>
      </c>
      <c r="M24" s="65" t="s">
        <v>374</v>
      </c>
      <c r="N24" s="124">
        <v>45000</v>
      </c>
      <c r="O24" s="124">
        <v>560</v>
      </c>
      <c r="P24" s="121" t="s">
        <v>141</v>
      </c>
      <c r="Q24" s="80">
        <v>45868</v>
      </c>
      <c r="R24" s="124">
        <v>560</v>
      </c>
      <c r="S24" s="124">
        <v>560</v>
      </c>
      <c r="T24" s="124"/>
      <c r="U24" s="125">
        <f t="shared" si="1"/>
        <v>0</v>
      </c>
      <c r="V24" s="117" t="s">
        <v>202</v>
      </c>
      <c r="W24" s="122" t="s">
        <v>446</v>
      </c>
    </row>
    <row r="25" spans="1:23" ht="24.9" customHeight="1" x14ac:dyDescent="0.3">
      <c r="A25" s="64">
        <v>21</v>
      </c>
      <c r="B25" s="60" t="str">
        <f t="shared" si="2"/>
        <v>BH3681</v>
      </c>
      <c r="C25" s="119" t="str">
        <f t="shared" si="3"/>
        <v>Bettiah</v>
      </c>
      <c r="D25" s="41" t="str">
        <f t="shared" si="4"/>
        <v>FN25-26-01863</v>
      </c>
      <c r="E25" s="65">
        <v>45924</v>
      </c>
      <c r="F25" s="38" t="str">
        <f t="shared" si="5"/>
        <v>Shashiranjan Kumar Sharma</v>
      </c>
      <c r="G25" s="49" t="str">
        <f t="shared" si="6"/>
        <v>SF0092352</v>
      </c>
      <c r="H25" s="49" t="str">
        <f t="shared" si="7"/>
        <v>LO</v>
      </c>
      <c r="I25" s="120" t="s">
        <v>287</v>
      </c>
      <c r="J25" s="120">
        <v>513824</v>
      </c>
      <c r="K25" s="120" t="s">
        <v>358</v>
      </c>
      <c r="L25" s="11">
        <v>356715824</v>
      </c>
      <c r="M25" s="65" t="s">
        <v>375</v>
      </c>
      <c r="N25" s="124">
        <v>45000</v>
      </c>
      <c r="O25" s="124">
        <v>560</v>
      </c>
      <c r="P25" s="121" t="s">
        <v>141</v>
      </c>
      <c r="Q25" s="80">
        <v>45868</v>
      </c>
      <c r="R25" s="124">
        <v>560</v>
      </c>
      <c r="S25" s="124">
        <v>560</v>
      </c>
      <c r="T25" s="124"/>
      <c r="U25" s="125">
        <f t="shared" si="1"/>
        <v>0</v>
      </c>
      <c r="V25" s="117" t="s">
        <v>202</v>
      </c>
      <c r="W25" s="122" t="s">
        <v>446</v>
      </c>
    </row>
    <row r="26" spans="1:23" ht="24.9" customHeight="1" x14ac:dyDescent="0.3">
      <c r="A26" s="64">
        <v>22</v>
      </c>
      <c r="B26" s="60" t="str">
        <f t="shared" si="2"/>
        <v>BH3681</v>
      </c>
      <c r="C26" s="119" t="str">
        <f t="shared" si="3"/>
        <v>Bettiah</v>
      </c>
      <c r="D26" s="41" t="str">
        <f t="shared" si="4"/>
        <v>FN25-26-01863</v>
      </c>
      <c r="E26" s="65">
        <v>45924</v>
      </c>
      <c r="F26" s="38" t="str">
        <f t="shared" si="5"/>
        <v>Shashiranjan Kumar Sharma</v>
      </c>
      <c r="G26" s="49" t="str">
        <f t="shared" si="6"/>
        <v>SF0092352</v>
      </c>
      <c r="H26" s="49" t="str">
        <f t="shared" si="7"/>
        <v>LO</v>
      </c>
      <c r="I26" s="120" t="s">
        <v>289</v>
      </c>
      <c r="J26" s="120">
        <v>558849</v>
      </c>
      <c r="K26" s="120" t="s">
        <v>359</v>
      </c>
      <c r="L26" s="11">
        <v>356771043</v>
      </c>
      <c r="M26" s="65" t="s">
        <v>376</v>
      </c>
      <c r="N26" s="124">
        <v>45000</v>
      </c>
      <c r="O26" s="124">
        <v>560</v>
      </c>
      <c r="P26" s="121" t="s">
        <v>141</v>
      </c>
      <c r="Q26" s="80">
        <v>45868</v>
      </c>
      <c r="R26" s="124">
        <v>560</v>
      </c>
      <c r="S26" s="124">
        <v>560</v>
      </c>
      <c r="T26" s="124"/>
      <c r="U26" s="125">
        <f t="shared" si="1"/>
        <v>0</v>
      </c>
      <c r="V26" s="117" t="s">
        <v>202</v>
      </c>
      <c r="W26" s="122" t="s">
        <v>446</v>
      </c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4" width="14.44140625" style="99" bestFit="1" customWidth="1"/>
    <col min="45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 t="s">
        <v>442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 t="s">
        <v>443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210859</v>
      </c>
      <c r="J5" s="38" t="s">
        <v>262</v>
      </c>
      <c r="K5" s="84">
        <v>210859</v>
      </c>
      <c r="L5" s="84" t="s">
        <v>263</v>
      </c>
      <c r="M5" s="38" t="s">
        <v>264</v>
      </c>
      <c r="N5" s="84">
        <v>558828</v>
      </c>
      <c r="O5" s="84" t="s">
        <v>265</v>
      </c>
      <c r="P5" s="84">
        <v>836716</v>
      </c>
      <c r="Q5" s="38" t="s">
        <v>266</v>
      </c>
      <c r="R5" s="38" t="s">
        <v>267</v>
      </c>
      <c r="S5" s="84" t="s">
        <v>291</v>
      </c>
      <c r="T5" s="84" t="s">
        <v>291</v>
      </c>
      <c r="U5" s="84" t="s">
        <v>333</v>
      </c>
      <c r="V5" s="84" t="s">
        <v>251</v>
      </c>
      <c r="W5" s="84">
        <v>541</v>
      </c>
      <c r="X5" s="38" t="s">
        <v>252</v>
      </c>
      <c r="Y5" s="84">
        <v>355699181</v>
      </c>
      <c r="Z5" s="38" t="s">
        <v>334</v>
      </c>
      <c r="AA5" s="108" t="s">
        <v>360</v>
      </c>
      <c r="AB5" s="84">
        <v>45000</v>
      </c>
      <c r="AC5" s="108" t="s">
        <v>377</v>
      </c>
      <c r="AD5" s="84">
        <v>102</v>
      </c>
      <c r="AE5" s="84" t="s">
        <v>253</v>
      </c>
      <c r="AF5" s="84" t="s">
        <v>378</v>
      </c>
      <c r="AG5" s="108" t="s">
        <v>379</v>
      </c>
      <c r="AH5" s="84" t="s">
        <v>380</v>
      </c>
      <c r="AI5" s="108" t="s">
        <v>381</v>
      </c>
      <c r="AJ5" s="84">
        <v>560</v>
      </c>
      <c r="AK5" s="84">
        <v>560</v>
      </c>
      <c r="AL5" s="108" t="s">
        <v>382</v>
      </c>
      <c r="AM5" s="84">
        <v>36257.199999999997</v>
      </c>
      <c r="AN5" s="112">
        <v>11902.8</v>
      </c>
      <c r="AO5" s="112">
        <v>48160</v>
      </c>
      <c r="AP5" s="112">
        <v>8742.7999999999993</v>
      </c>
      <c r="AQ5" s="112">
        <v>366.2</v>
      </c>
      <c r="AR5" s="112">
        <v>9109</v>
      </c>
      <c r="AS5" s="112">
        <v>0</v>
      </c>
      <c r="AT5" s="112">
        <v>0</v>
      </c>
      <c r="AU5" s="112">
        <v>0</v>
      </c>
      <c r="AV5" s="84">
        <v>86</v>
      </c>
      <c r="AW5" s="84"/>
      <c r="AX5" s="84"/>
      <c r="AY5" s="108"/>
      <c r="AZ5" s="84"/>
      <c r="BA5" s="84"/>
      <c r="BB5" s="84" t="s">
        <v>254</v>
      </c>
      <c r="BC5" s="84" t="s">
        <v>145</v>
      </c>
      <c r="BD5" s="108"/>
      <c r="BE5" s="84">
        <v>0</v>
      </c>
      <c r="BF5" s="38" t="s">
        <v>291</v>
      </c>
      <c r="BG5" s="84" t="s">
        <v>312</v>
      </c>
      <c r="BH5" s="114" t="s">
        <v>427</v>
      </c>
      <c r="BI5" s="38" t="s">
        <v>110</v>
      </c>
      <c r="BJ5" s="85">
        <v>45922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560</v>
      </c>
      <c r="BQ5" s="117" t="s">
        <v>202</v>
      </c>
      <c r="BR5" s="118" t="s">
        <v>450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258</v>
      </c>
      <c r="F6" s="38" t="s">
        <v>259</v>
      </c>
      <c r="G6" s="84" t="s">
        <v>260</v>
      </c>
      <c r="H6" s="38" t="s">
        <v>261</v>
      </c>
      <c r="I6" s="84">
        <v>210859</v>
      </c>
      <c r="J6" s="38" t="s">
        <v>262</v>
      </c>
      <c r="K6" s="84">
        <v>210859</v>
      </c>
      <c r="L6" s="84" t="s">
        <v>263</v>
      </c>
      <c r="M6" s="38" t="s">
        <v>264</v>
      </c>
      <c r="N6" s="84">
        <v>558828</v>
      </c>
      <c r="O6" s="84" t="s">
        <v>265</v>
      </c>
      <c r="P6" s="84">
        <v>836716</v>
      </c>
      <c r="Q6" s="38" t="s">
        <v>266</v>
      </c>
      <c r="R6" s="38" t="s">
        <v>267</v>
      </c>
      <c r="S6" s="84" t="s">
        <v>292</v>
      </c>
      <c r="T6" s="84" t="s">
        <v>292</v>
      </c>
      <c r="U6" s="84" t="s">
        <v>335</v>
      </c>
      <c r="V6" s="84" t="s">
        <v>251</v>
      </c>
      <c r="W6" s="84">
        <v>541</v>
      </c>
      <c r="X6" s="38" t="s">
        <v>252</v>
      </c>
      <c r="Y6" s="84">
        <v>356364021</v>
      </c>
      <c r="Z6" s="38" t="s">
        <v>336</v>
      </c>
      <c r="AA6" s="108" t="s">
        <v>361</v>
      </c>
      <c r="AB6" s="84">
        <v>45000</v>
      </c>
      <c r="AC6" s="108" t="s">
        <v>377</v>
      </c>
      <c r="AD6" s="84">
        <v>102</v>
      </c>
      <c r="AE6" s="84" t="s">
        <v>253</v>
      </c>
      <c r="AF6" s="84" t="s">
        <v>383</v>
      </c>
      <c r="AG6" s="108" t="s">
        <v>384</v>
      </c>
      <c r="AH6" s="84" t="s">
        <v>380</v>
      </c>
      <c r="AI6" s="108" t="s">
        <v>385</v>
      </c>
      <c r="AJ6" s="84">
        <v>560</v>
      </c>
      <c r="AK6" s="84">
        <v>560</v>
      </c>
      <c r="AL6" s="108" t="s">
        <v>386</v>
      </c>
      <c r="AM6" s="84">
        <v>34763.440000000002</v>
      </c>
      <c r="AN6" s="112">
        <v>11716.56</v>
      </c>
      <c r="AO6" s="112">
        <v>46480</v>
      </c>
      <c r="AP6" s="112">
        <v>10236.56</v>
      </c>
      <c r="AQ6" s="112">
        <v>502.44</v>
      </c>
      <c r="AR6" s="112">
        <v>10739</v>
      </c>
      <c r="AS6" s="112">
        <v>0</v>
      </c>
      <c r="AT6" s="112">
        <v>0</v>
      </c>
      <c r="AU6" s="112">
        <v>0</v>
      </c>
      <c r="AV6" s="84">
        <v>83</v>
      </c>
      <c r="AW6" s="84"/>
      <c r="AX6" s="84"/>
      <c r="AY6" s="108"/>
      <c r="AZ6" s="84"/>
      <c r="BA6" s="84"/>
      <c r="BB6" s="84" t="s">
        <v>254</v>
      </c>
      <c r="BC6" s="84" t="s">
        <v>145</v>
      </c>
      <c r="BD6" s="108"/>
      <c r="BE6" s="84">
        <v>0</v>
      </c>
      <c r="BF6" s="38" t="s">
        <v>292</v>
      </c>
      <c r="BG6" s="84" t="s">
        <v>313</v>
      </c>
      <c r="BH6" s="114" t="s">
        <v>427</v>
      </c>
      <c r="BI6" s="38" t="s">
        <v>110</v>
      </c>
      <c r="BJ6" s="85">
        <v>45922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560</v>
      </c>
      <c r="BQ6" s="117" t="s">
        <v>202</v>
      </c>
      <c r="BR6" s="118" t="s">
        <v>450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258</v>
      </c>
      <c r="F7" s="38" t="s">
        <v>259</v>
      </c>
      <c r="G7" s="84" t="s">
        <v>260</v>
      </c>
      <c r="H7" s="38" t="s">
        <v>261</v>
      </c>
      <c r="I7" s="84">
        <v>210859</v>
      </c>
      <c r="J7" s="38" t="s">
        <v>262</v>
      </c>
      <c r="K7" s="84">
        <v>210859</v>
      </c>
      <c r="L7" s="84" t="s">
        <v>263</v>
      </c>
      <c r="M7" s="38" t="s">
        <v>264</v>
      </c>
      <c r="N7" s="84">
        <v>558828</v>
      </c>
      <c r="O7" s="84" t="s">
        <v>265</v>
      </c>
      <c r="P7" s="84">
        <v>836716</v>
      </c>
      <c r="Q7" s="38" t="s">
        <v>266</v>
      </c>
      <c r="R7" s="38" t="s">
        <v>267</v>
      </c>
      <c r="S7" s="84" t="s">
        <v>293</v>
      </c>
      <c r="T7" s="84" t="s">
        <v>293</v>
      </c>
      <c r="U7" s="84" t="s">
        <v>335</v>
      </c>
      <c r="V7" s="84" t="s">
        <v>251</v>
      </c>
      <c r="W7" s="84">
        <v>541</v>
      </c>
      <c r="X7" s="38" t="s">
        <v>252</v>
      </c>
      <c r="Y7" s="84">
        <v>356364561</v>
      </c>
      <c r="Z7" s="38" t="s">
        <v>337</v>
      </c>
      <c r="AA7" s="108" t="s">
        <v>361</v>
      </c>
      <c r="AB7" s="84">
        <v>45000</v>
      </c>
      <c r="AC7" s="108" t="s">
        <v>377</v>
      </c>
      <c r="AD7" s="84">
        <v>102</v>
      </c>
      <c r="AE7" s="84" t="s">
        <v>253</v>
      </c>
      <c r="AF7" s="84" t="s">
        <v>383</v>
      </c>
      <c r="AG7" s="108" t="s">
        <v>384</v>
      </c>
      <c r="AH7" s="84" t="s">
        <v>380</v>
      </c>
      <c r="AI7" s="108" t="s">
        <v>385</v>
      </c>
      <c r="AJ7" s="84">
        <v>560</v>
      </c>
      <c r="AK7" s="84">
        <v>560</v>
      </c>
      <c r="AL7" s="108" t="s">
        <v>386</v>
      </c>
      <c r="AM7" s="84">
        <v>34763.440000000002</v>
      </c>
      <c r="AN7" s="112">
        <v>11716.56</v>
      </c>
      <c r="AO7" s="112">
        <v>46480</v>
      </c>
      <c r="AP7" s="112">
        <v>10236.56</v>
      </c>
      <c r="AQ7" s="112">
        <v>502.44</v>
      </c>
      <c r="AR7" s="112">
        <v>10739</v>
      </c>
      <c r="AS7" s="112">
        <v>0</v>
      </c>
      <c r="AT7" s="112">
        <v>0</v>
      </c>
      <c r="AU7" s="112">
        <v>0</v>
      </c>
      <c r="AV7" s="84">
        <v>83</v>
      </c>
      <c r="AW7" s="84"/>
      <c r="AX7" s="84"/>
      <c r="AY7" s="108"/>
      <c r="AZ7" s="84"/>
      <c r="BA7" s="84"/>
      <c r="BB7" s="84" t="s">
        <v>254</v>
      </c>
      <c r="BC7" s="84" t="s">
        <v>145</v>
      </c>
      <c r="BD7" s="108"/>
      <c r="BE7" s="84">
        <v>0</v>
      </c>
      <c r="BF7" s="38" t="s">
        <v>293</v>
      </c>
      <c r="BG7" s="84" t="s">
        <v>314</v>
      </c>
      <c r="BH7" s="114" t="s">
        <v>427</v>
      </c>
      <c r="BI7" s="38" t="s">
        <v>110</v>
      </c>
      <c r="BJ7" s="85">
        <v>45922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560</v>
      </c>
      <c r="BQ7" s="117" t="s">
        <v>202</v>
      </c>
      <c r="BR7" s="118" t="s">
        <v>450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258</v>
      </c>
      <c r="F8" s="38" t="s">
        <v>259</v>
      </c>
      <c r="G8" s="84" t="s">
        <v>260</v>
      </c>
      <c r="H8" s="38" t="s">
        <v>261</v>
      </c>
      <c r="I8" s="84">
        <v>210859</v>
      </c>
      <c r="J8" s="38" t="s">
        <v>262</v>
      </c>
      <c r="K8" s="84">
        <v>210859</v>
      </c>
      <c r="L8" s="84" t="s">
        <v>263</v>
      </c>
      <c r="M8" s="38" t="s">
        <v>264</v>
      </c>
      <c r="N8" s="84">
        <v>558828</v>
      </c>
      <c r="O8" s="84" t="s">
        <v>265</v>
      </c>
      <c r="P8" s="84">
        <v>836716</v>
      </c>
      <c r="Q8" s="38" t="s">
        <v>266</v>
      </c>
      <c r="R8" s="38" t="s">
        <v>267</v>
      </c>
      <c r="S8" s="84" t="s">
        <v>294</v>
      </c>
      <c r="T8" s="84" t="s">
        <v>294</v>
      </c>
      <c r="U8" s="84" t="s">
        <v>335</v>
      </c>
      <c r="V8" s="84" t="s">
        <v>251</v>
      </c>
      <c r="W8" s="84">
        <v>541</v>
      </c>
      <c r="X8" s="38" t="s">
        <v>252</v>
      </c>
      <c r="Y8" s="84">
        <v>356381076</v>
      </c>
      <c r="Z8" s="38" t="s">
        <v>338</v>
      </c>
      <c r="AA8" s="108" t="s">
        <v>362</v>
      </c>
      <c r="AB8" s="84">
        <v>45000</v>
      </c>
      <c r="AC8" s="108" t="s">
        <v>377</v>
      </c>
      <c r="AD8" s="84">
        <v>102</v>
      </c>
      <c r="AE8" s="84" t="s">
        <v>253</v>
      </c>
      <c r="AF8" s="84" t="s">
        <v>387</v>
      </c>
      <c r="AG8" s="108" t="s">
        <v>388</v>
      </c>
      <c r="AH8" s="84" t="s">
        <v>380</v>
      </c>
      <c r="AI8" s="108" t="s">
        <v>385</v>
      </c>
      <c r="AJ8" s="84">
        <v>560</v>
      </c>
      <c r="AK8" s="84">
        <v>560</v>
      </c>
      <c r="AL8" s="108" t="s">
        <v>382</v>
      </c>
      <c r="AM8" s="84">
        <v>34345.78</v>
      </c>
      <c r="AN8" s="112">
        <v>11574.22</v>
      </c>
      <c r="AO8" s="112">
        <v>45920</v>
      </c>
      <c r="AP8" s="112">
        <v>10654.22</v>
      </c>
      <c r="AQ8" s="112">
        <v>544.78</v>
      </c>
      <c r="AR8" s="112">
        <v>11199</v>
      </c>
      <c r="AS8" s="112">
        <v>0</v>
      </c>
      <c r="AT8" s="112">
        <v>0</v>
      </c>
      <c r="AU8" s="112">
        <v>0</v>
      </c>
      <c r="AV8" s="84">
        <v>82</v>
      </c>
      <c r="AW8" s="84"/>
      <c r="AX8" s="84"/>
      <c r="AY8" s="108"/>
      <c r="AZ8" s="84"/>
      <c r="BA8" s="84"/>
      <c r="BB8" s="84" t="s">
        <v>254</v>
      </c>
      <c r="BC8" s="84" t="s">
        <v>145</v>
      </c>
      <c r="BD8" s="108"/>
      <c r="BE8" s="84">
        <v>0</v>
      </c>
      <c r="BF8" s="38" t="s">
        <v>294</v>
      </c>
      <c r="BG8" s="84" t="s">
        <v>315</v>
      </c>
      <c r="BH8" s="114" t="s">
        <v>427</v>
      </c>
      <c r="BI8" s="38" t="s">
        <v>110</v>
      </c>
      <c r="BJ8" s="85">
        <v>45922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560</v>
      </c>
      <c r="BQ8" s="117" t="s">
        <v>202</v>
      </c>
      <c r="BR8" s="118" t="s">
        <v>450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258</v>
      </c>
      <c r="F9" s="38" t="s">
        <v>259</v>
      </c>
      <c r="G9" s="84" t="s">
        <v>260</v>
      </c>
      <c r="H9" s="38" t="s">
        <v>261</v>
      </c>
      <c r="I9" s="84">
        <v>210859</v>
      </c>
      <c r="J9" s="38" t="s">
        <v>262</v>
      </c>
      <c r="K9" s="84">
        <v>210859</v>
      </c>
      <c r="L9" s="84" t="s">
        <v>263</v>
      </c>
      <c r="M9" s="38" t="s">
        <v>264</v>
      </c>
      <c r="N9" s="84">
        <v>558828</v>
      </c>
      <c r="O9" s="84" t="s">
        <v>265</v>
      </c>
      <c r="P9" s="84">
        <v>836716</v>
      </c>
      <c r="Q9" s="38" t="s">
        <v>266</v>
      </c>
      <c r="R9" s="38" t="s">
        <v>267</v>
      </c>
      <c r="S9" s="84" t="s">
        <v>295</v>
      </c>
      <c r="T9" s="84" t="s">
        <v>295</v>
      </c>
      <c r="U9" s="84" t="s">
        <v>339</v>
      </c>
      <c r="V9" s="84" t="s">
        <v>251</v>
      </c>
      <c r="W9" s="84">
        <v>541</v>
      </c>
      <c r="X9" s="38" t="s">
        <v>340</v>
      </c>
      <c r="Y9" s="84">
        <v>358241363</v>
      </c>
      <c r="Z9" s="38" t="s">
        <v>341</v>
      </c>
      <c r="AA9" s="108" t="s">
        <v>363</v>
      </c>
      <c r="AB9" s="84">
        <v>45000</v>
      </c>
      <c r="AC9" s="108" t="s">
        <v>377</v>
      </c>
      <c r="AD9" s="84">
        <v>102</v>
      </c>
      <c r="AE9" s="84" t="s">
        <v>389</v>
      </c>
      <c r="AF9" s="84" t="s">
        <v>390</v>
      </c>
      <c r="AG9" s="108" t="s">
        <v>391</v>
      </c>
      <c r="AH9" s="84" t="s">
        <v>380</v>
      </c>
      <c r="AI9" s="108" t="s">
        <v>392</v>
      </c>
      <c r="AJ9" s="84">
        <v>560</v>
      </c>
      <c r="AK9" s="84">
        <v>560</v>
      </c>
      <c r="AL9" s="108" t="s">
        <v>382</v>
      </c>
      <c r="AM9" s="84">
        <v>23281.65</v>
      </c>
      <c r="AN9" s="112">
        <v>9758.35</v>
      </c>
      <c r="AO9" s="112">
        <v>33040</v>
      </c>
      <c r="AP9" s="112">
        <v>21718.35</v>
      </c>
      <c r="AQ9" s="112">
        <v>2341.65</v>
      </c>
      <c r="AR9" s="112">
        <v>24060</v>
      </c>
      <c r="AS9" s="112">
        <v>0</v>
      </c>
      <c r="AT9" s="112">
        <v>0</v>
      </c>
      <c r="AU9" s="112">
        <v>0</v>
      </c>
      <c r="AV9" s="84">
        <v>59</v>
      </c>
      <c r="AW9" s="84"/>
      <c r="AX9" s="84"/>
      <c r="AY9" s="108"/>
      <c r="AZ9" s="84"/>
      <c r="BA9" s="84"/>
      <c r="BB9" s="84" t="s">
        <v>254</v>
      </c>
      <c r="BC9" s="84" t="s">
        <v>145</v>
      </c>
      <c r="BD9" s="108"/>
      <c r="BE9" s="84">
        <v>0</v>
      </c>
      <c r="BF9" s="38" t="s">
        <v>295</v>
      </c>
      <c r="BG9" s="84" t="s">
        <v>316</v>
      </c>
      <c r="BH9" s="114" t="s">
        <v>427</v>
      </c>
      <c r="BI9" s="38" t="s">
        <v>110</v>
      </c>
      <c r="BJ9" s="85">
        <v>45922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560</v>
      </c>
      <c r="BQ9" s="117" t="s">
        <v>202</v>
      </c>
      <c r="BR9" s="118" t="s">
        <v>450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258</v>
      </c>
      <c r="F10" s="38" t="s">
        <v>259</v>
      </c>
      <c r="G10" s="84" t="s">
        <v>260</v>
      </c>
      <c r="H10" s="38" t="s">
        <v>261</v>
      </c>
      <c r="I10" s="84">
        <v>217945</v>
      </c>
      <c r="J10" s="38" t="s">
        <v>268</v>
      </c>
      <c r="K10" s="84">
        <v>217945</v>
      </c>
      <c r="L10" s="84" t="s">
        <v>269</v>
      </c>
      <c r="M10" s="38" t="s">
        <v>270</v>
      </c>
      <c r="N10" s="84">
        <v>558856</v>
      </c>
      <c r="O10" s="84" t="s">
        <v>271</v>
      </c>
      <c r="P10" s="84">
        <v>835359</v>
      </c>
      <c r="Q10" s="38" t="s">
        <v>272</v>
      </c>
      <c r="R10" s="38" t="s">
        <v>267</v>
      </c>
      <c r="S10" s="84" t="s">
        <v>296</v>
      </c>
      <c r="T10" s="84" t="s">
        <v>296</v>
      </c>
      <c r="U10" s="84" t="s">
        <v>339</v>
      </c>
      <c r="V10" s="84" t="s">
        <v>251</v>
      </c>
      <c r="W10" s="84">
        <v>541</v>
      </c>
      <c r="X10" s="38" t="s">
        <v>252</v>
      </c>
      <c r="Y10" s="84">
        <v>355625788</v>
      </c>
      <c r="Z10" s="38" t="s">
        <v>342</v>
      </c>
      <c r="AA10" s="108" t="s">
        <v>364</v>
      </c>
      <c r="AB10" s="84">
        <v>45000</v>
      </c>
      <c r="AC10" s="108" t="s">
        <v>393</v>
      </c>
      <c r="AD10" s="84">
        <v>102</v>
      </c>
      <c r="AE10" s="84" t="s">
        <v>253</v>
      </c>
      <c r="AF10" s="84" t="s">
        <v>394</v>
      </c>
      <c r="AG10" s="108" t="s">
        <v>395</v>
      </c>
      <c r="AH10" s="84" t="s">
        <v>380</v>
      </c>
      <c r="AI10" s="108" t="s">
        <v>396</v>
      </c>
      <c r="AJ10" s="84">
        <v>560</v>
      </c>
      <c r="AK10" s="84">
        <v>560</v>
      </c>
      <c r="AL10" s="108" t="s">
        <v>397</v>
      </c>
      <c r="AM10" s="84">
        <v>37576.29</v>
      </c>
      <c r="AN10" s="112">
        <v>11703.71</v>
      </c>
      <c r="AO10" s="112">
        <v>49280</v>
      </c>
      <c r="AP10" s="112">
        <v>7423.71</v>
      </c>
      <c r="AQ10" s="112">
        <v>265.29000000000002</v>
      </c>
      <c r="AR10" s="112">
        <v>7689</v>
      </c>
      <c r="AS10" s="112">
        <v>0</v>
      </c>
      <c r="AT10" s="112">
        <v>0</v>
      </c>
      <c r="AU10" s="112">
        <v>0</v>
      </c>
      <c r="AV10" s="84">
        <v>88</v>
      </c>
      <c r="AW10" s="84"/>
      <c r="AX10" s="84"/>
      <c r="AY10" s="108"/>
      <c r="AZ10" s="84"/>
      <c r="BA10" s="84"/>
      <c r="BB10" s="84" t="s">
        <v>254</v>
      </c>
      <c r="BC10" s="84" t="s">
        <v>145</v>
      </c>
      <c r="BD10" s="108"/>
      <c r="BE10" s="84">
        <v>0</v>
      </c>
      <c r="BF10" s="38" t="s">
        <v>296</v>
      </c>
      <c r="BG10" s="84" t="s">
        <v>317</v>
      </c>
      <c r="BH10" s="114" t="s">
        <v>427</v>
      </c>
      <c r="BI10" s="38" t="s">
        <v>110</v>
      </c>
      <c r="BJ10" s="85">
        <v>45922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520</v>
      </c>
      <c r="BQ10" s="117" t="s">
        <v>202</v>
      </c>
      <c r="BR10" s="118" t="s">
        <v>450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258</v>
      </c>
      <c r="F11" s="38" t="s">
        <v>259</v>
      </c>
      <c r="G11" s="84" t="s">
        <v>260</v>
      </c>
      <c r="H11" s="38" t="s">
        <v>261</v>
      </c>
      <c r="I11" s="84">
        <v>217945</v>
      </c>
      <c r="J11" s="38" t="s">
        <v>268</v>
      </c>
      <c r="K11" s="84">
        <v>217945</v>
      </c>
      <c r="L11" s="84" t="s">
        <v>269</v>
      </c>
      <c r="M11" s="38" t="s">
        <v>270</v>
      </c>
      <c r="N11" s="84">
        <v>558856</v>
      </c>
      <c r="O11" s="84" t="s">
        <v>271</v>
      </c>
      <c r="P11" s="84">
        <v>835359</v>
      </c>
      <c r="Q11" s="38" t="s">
        <v>272</v>
      </c>
      <c r="R11" s="38" t="s">
        <v>267</v>
      </c>
      <c r="S11" s="84" t="s">
        <v>297</v>
      </c>
      <c r="T11" s="84" t="s">
        <v>297</v>
      </c>
      <c r="U11" s="84" t="s">
        <v>339</v>
      </c>
      <c r="V11" s="84" t="s">
        <v>251</v>
      </c>
      <c r="W11" s="84">
        <v>541</v>
      </c>
      <c r="X11" s="38" t="s">
        <v>252</v>
      </c>
      <c r="Y11" s="84">
        <v>355708501</v>
      </c>
      <c r="Z11" s="38" t="s">
        <v>343</v>
      </c>
      <c r="AA11" s="108" t="s">
        <v>365</v>
      </c>
      <c r="AB11" s="84">
        <v>45000</v>
      </c>
      <c r="AC11" s="108" t="s">
        <v>393</v>
      </c>
      <c r="AD11" s="84">
        <v>102</v>
      </c>
      <c r="AE11" s="84" t="s">
        <v>253</v>
      </c>
      <c r="AF11" s="84" t="s">
        <v>398</v>
      </c>
      <c r="AG11" s="108" t="s">
        <v>399</v>
      </c>
      <c r="AH11" s="84" t="s">
        <v>380</v>
      </c>
      <c r="AI11" s="108" t="s">
        <v>400</v>
      </c>
      <c r="AJ11" s="84">
        <v>560</v>
      </c>
      <c r="AK11" s="84">
        <v>560</v>
      </c>
      <c r="AL11" s="108" t="s">
        <v>397</v>
      </c>
      <c r="AM11" s="84">
        <v>36914.89</v>
      </c>
      <c r="AN11" s="112">
        <v>11805.11</v>
      </c>
      <c r="AO11" s="112">
        <v>48720</v>
      </c>
      <c r="AP11" s="112">
        <v>8085.11</v>
      </c>
      <c r="AQ11" s="112">
        <v>313.89</v>
      </c>
      <c r="AR11" s="112">
        <v>8399</v>
      </c>
      <c r="AS11" s="112">
        <v>0</v>
      </c>
      <c r="AT11" s="112">
        <v>0</v>
      </c>
      <c r="AU11" s="112">
        <v>0</v>
      </c>
      <c r="AV11" s="84">
        <v>87</v>
      </c>
      <c r="AW11" s="84"/>
      <c r="AX11" s="84"/>
      <c r="AY11" s="108"/>
      <c r="AZ11" s="84"/>
      <c r="BA11" s="84"/>
      <c r="BB11" s="84" t="s">
        <v>254</v>
      </c>
      <c r="BC11" s="84" t="s">
        <v>145</v>
      </c>
      <c r="BD11" s="108"/>
      <c r="BE11" s="84">
        <v>0</v>
      </c>
      <c r="BF11" s="38" t="s">
        <v>297</v>
      </c>
      <c r="BG11" s="84" t="s">
        <v>318</v>
      </c>
      <c r="BH11" s="114" t="s">
        <v>427</v>
      </c>
      <c r="BI11" s="38" t="s">
        <v>110</v>
      </c>
      <c r="BJ11" s="85">
        <v>45922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520</v>
      </c>
      <c r="BQ11" s="117" t="s">
        <v>202</v>
      </c>
      <c r="BR11" s="118" t="s">
        <v>450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258</v>
      </c>
      <c r="F12" s="38" t="s">
        <v>259</v>
      </c>
      <c r="G12" s="84" t="s">
        <v>260</v>
      </c>
      <c r="H12" s="38" t="s">
        <v>261</v>
      </c>
      <c r="I12" s="84">
        <v>217945</v>
      </c>
      <c r="J12" s="38" t="s">
        <v>268</v>
      </c>
      <c r="K12" s="84">
        <v>217945</v>
      </c>
      <c r="L12" s="84" t="s">
        <v>263</v>
      </c>
      <c r="M12" s="38" t="s">
        <v>264</v>
      </c>
      <c r="N12" s="84">
        <v>508798</v>
      </c>
      <c r="O12" s="84" t="s">
        <v>273</v>
      </c>
      <c r="P12" s="84">
        <v>857100</v>
      </c>
      <c r="Q12" s="38" t="s">
        <v>274</v>
      </c>
      <c r="R12" s="38" t="s">
        <v>267</v>
      </c>
      <c r="S12" s="84" t="s">
        <v>299</v>
      </c>
      <c r="T12" s="84" t="s">
        <v>299</v>
      </c>
      <c r="U12" s="84" t="s">
        <v>333</v>
      </c>
      <c r="V12" s="84" t="s">
        <v>251</v>
      </c>
      <c r="W12" s="84">
        <v>541</v>
      </c>
      <c r="X12" s="38" t="s">
        <v>252</v>
      </c>
      <c r="Y12" s="84">
        <v>355963958</v>
      </c>
      <c r="Z12" s="38" t="s">
        <v>345</v>
      </c>
      <c r="AA12" s="108" t="s">
        <v>366</v>
      </c>
      <c r="AB12" s="84">
        <v>42000</v>
      </c>
      <c r="AC12" s="108" t="s">
        <v>393</v>
      </c>
      <c r="AD12" s="84">
        <v>102</v>
      </c>
      <c r="AE12" s="84" t="s">
        <v>253</v>
      </c>
      <c r="AF12" s="84" t="s">
        <v>401</v>
      </c>
      <c r="AG12" s="108" t="s">
        <v>402</v>
      </c>
      <c r="AH12" s="84" t="s">
        <v>380</v>
      </c>
      <c r="AI12" s="108" t="s">
        <v>403</v>
      </c>
      <c r="AJ12" s="84">
        <v>520</v>
      </c>
      <c r="AK12" s="84">
        <v>520</v>
      </c>
      <c r="AL12" s="108" t="s">
        <v>397</v>
      </c>
      <c r="AM12" s="84">
        <v>32733.27</v>
      </c>
      <c r="AN12" s="112">
        <v>10946.73</v>
      </c>
      <c r="AO12" s="112">
        <v>43680</v>
      </c>
      <c r="AP12" s="112">
        <v>9266.73</v>
      </c>
      <c r="AQ12" s="112">
        <v>442.27</v>
      </c>
      <c r="AR12" s="112">
        <v>9709</v>
      </c>
      <c r="AS12" s="112">
        <v>0</v>
      </c>
      <c r="AT12" s="112">
        <v>0</v>
      </c>
      <c r="AU12" s="112">
        <v>0</v>
      </c>
      <c r="AV12" s="84">
        <v>84</v>
      </c>
      <c r="AW12" s="84"/>
      <c r="AX12" s="84"/>
      <c r="AY12" s="108"/>
      <c r="AZ12" s="84"/>
      <c r="BA12" s="84"/>
      <c r="BB12" s="84" t="s">
        <v>254</v>
      </c>
      <c r="BC12" s="84" t="s">
        <v>145</v>
      </c>
      <c r="BD12" s="108"/>
      <c r="BE12" s="84">
        <v>0</v>
      </c>
      <c r="BF12" s="38" t="s">
        <v>299</v>
      </c>
      <c r="BG12" s="84" t="s">
        <v>320</v>
      </c>
      <c r="BH12" s="114" t="s">
        <v>427</v>
      </c>
      <c r="BI12" s="38" t="s">
        <v>110</v>
      </c>
      <c r="BJ12" s="85">
        <v>45922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520</v>
      </c>
      <c r="BQ12" s="117" t="s">
        <v>202</v>
      </c>
      <c r="BR12" s="118" t="s">
        <v>450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258</v>
      </c>
      <c r="F13" s="38" t="s">
        <v>259</v>
      </c>
      <c r="G13" s="84" t="s">
        <v>260</v>
      </c>
      <c r="H13" s="38" t="s">
        <v>261</v>
      </c>
      <c r="I13" s="84">
        <v>217945</v>
      </c>
      <c r="J13" s="38" t="s">
        <v>268</v>
      </c>
      <c r="K13" s="84">
        <v>217945</v>
      </c>
      <c r="L13" s="84" t="s">
        <v>263</v>
      </c>
      <c r="M13" s="38" t="s">
        <v>264</v>
      </c>
      <c r="N13" s="84">
        <v>508798</v>
      </c>
      <c r="O13" s="84" t="s">
        <v>273</v>
      </c>
      <c r="P13" s="84">
        <v>857100</v>
      </c>
      <c r="Q13" s="38" t="s">
        <v>274</v>
      </c>
      <c r="R13" s="38" t="s">
        <v>267</v>
      </c>
      <c r="S13" s="84" t="s">
        <v>300</v>
      </c>
      <c r="T13" s="84" t="s">
        <v>300</v>
      </c>
      <c r="U13" s="84" t="s">
        <v>333</v>
      </c>
      <c r="V13" s="84" t="s">
        <v>251</v>
      </c>
      <c r="W13" s="84">
        <v>541</v>
      </c>
      <c r="X13" s="38" t="s">
        <v>252</v>
      </c>
      <c r="Y13" s="84">
        <v>356037841</v>
      </c>
      <c r="Z13" s="38" t="s">
        <v>346</v>
      </c>
      <c r="AA13" s="108" t="s">
        <v>366</v>
      </c>
      <c r="AB13" s="84">
        <v>45000</v>
      </c>
      <c r="AC13" s="108" t="s">
        <v>393</v>
      </c>
      <c r="AD13" s="84">
        <v>102</v>
      </c>
      <c r="AE13" s="84" t="s">
        <v>253</v>
      </c>
      <c r="AF13" s="84" t="s">
        <v>401</v>
      </c>
      <c r="AG13" s="108" t="s">
        <v>402</v>
      </c>
      <c r="AH13" s="84" t="s">
        <v>380</v>
      </c>
      <c r="AI13" s="108" t="s">
        <v>403</v>
      </c>
      <c r="AJ13" s="84">
        <v>560</v>
      </c>
      <c r="AK13" s="84">
        <v>560</v>
      </c>
      <c r="AL13" s="108" t="s">
        <v>397</v>
      </c>
      <c r="AM13" s="84">
        <v>35366.06</v>
      </c>
      <c r="AN13" s="112">
        <v>11673.94</v>
      </c>
      <c r="AO13" s="112">
        <v>47040</v>
      </c>
      <c r="AP13" s="112">
        <v>9633.94</v>
      </c>
      <c r="AQ13" s="112">
        <v>445.06</v>
      </c>
      <c r="AR13" s="112">
        <v>10079</v>
      </c>
      <c r="AS13" s="112">
        <v>0</v>
      </c>
      <c r="AT13" s="112">
        <v>0</v>
      </c>
      <c r="AU13" s="112">
        <v>0</v>
      </c>
      <c r="AV13" s="84">
        <v>84</v>
      </c>
      <c r="AW13" s="84"/>
      <c r="AX13" s="84"/>
      <c r="AY13" s="108"/>
      <c r="AZ13" s="84"/>
      <c r="BA13" s="84"/>
      <c r="BB13" s="84" t="s">
        <v>254</v>
      </c>
      <c r="BC13" s="84" t="s">
        <v>145</v>
      </c>
      <c r="BD13" s="108"/>
      <c r="BE13" s="84">
        <v>0</v>
      </c>
      <c r="BF13" s="38" t="s">
        <v>300</v>
      </c>
      <c r="BG13" s="84" t="s">
        <v>321</v>
      </c>
      <c r="BH13" s="114" t="s">
        <v>427</v>
      </c>
      <c r="BI13" s="38" t="s">
        <v>110</v>
      </c>
      <c r="BJ13" s="85">
        <v>45922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560</v>
      </c>
      <c r="BQ13" s="117" t="s">
        <v>202</v>
      </c>
      <c r="BR13" s="118" t="s">
        <v>450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258</v>
      </c>
      <c r="F14" s="38" t="s">
        <v>259</v>
      </c>
      <c r="G14" s="84" t="s">
        <v>260</v>
      </c>
      <c r="H14" s="38" t="s">
        <v>261</v>
      </c>
      <c r="I14" s="84">
        <v>217945</v>
      </c>
      <c r="J14" s="38" t="s">
        <v>268</v>
      </c>
      <c r="K14" s="84">
        <v>217945</v>
      </c>
      <c r="L14" s="84" t="s">
        <v>263</v>
      </c>
      <c r="M14" s="38" t="s">
        <v>264</v>
      </c>
      <c r="N14" s="84">
        <v>508798</v>
      </c>
      <c r="O14" s="84" t="s">
        <v>273</v>
      </c>
      <c r="P14" s="84">
        <v>857100</v>
      </c>
      <c r="Q14" s="38" t="s">
        <v>274</v>
      </c>
      <c r="R14" s="38" t="s">
        <v>275</v>
      </c>
      <c r="S14" s="84" t="s">
        <v>300</v>
      </c>
      <c r="T14" s="84" t="s">
        <v>300</v>
      </c>
      <c r="U14" s="84" t="s">
        <v>333</v>
      </c>
      <c r="V14" s="84" t="s">
        <v>251</v>
      </c>
      <c r="W14" s="84">
        <v>0</v>
      </c>
      <c r="X14" s="38" t="s">
        <v>252</v>
      </c>
      <c r="Y14" s="84">
        <v>359158051</v>
      </c>
      <c r="Z14" s="38" t="s">
        <v>346</v>
      </c>
      <c r="AA14" s="108" t="s">
        <v>367</v>
      </c>
      <c r="AB14" s="84">
        <v>33000</v>
      </c>
      <c r="AC14" s="108" t="s">
        <v>393</v>
      </c>
      <c r="AD14" s="84">
        <v>75</v>
      </c>
      <c r="AE14" s="84" t="s">
        <v>404</v>
      </c>
      <c r="AF14" s="84" t="s">
        <v>401</v>
      </c>
      <c r="AG14" s="108" t="s">
        <v>402</v>
      </c>
      <c r="AH14" s="84" t="s">
        <v>380</v>
      </c>
      <c r="AI14" s="108" t="s">
        <v>405</v>
      </c>
      <c r="AJ14" s="84">
        <v>520</v>
      </c>
      <c r="AK14" s="84">
        <v>520</v>
      </c>
      <c r="AL14" s="108" t="s">
        <v>397</v>
      </c>
      <c r="AM14" s="84">
        <v>17288</v>
      </c>
      <c r="AN14" s="112">
        <v>5072</v>
      </c>
      <c r="AO14" s="112">
        <v>22360</v>
      </c>
      <c r="AP14" s="112">
        <v>15712</v>
      </c>
      <c r="AQ14" s="112">
        <v>1287</v>
      </c>
      <c r="AR14" s="112">
        <v>16999</v>
      </c>
      <c r="AS14" s="112">
        <v>0</v>
      </c>
      <c r="AT14" s="112">
        <v>0</v>
      </c>
      <c r="AU14" s="112">
        <v>0</v>
      </c>
      <c r="AV14" s="84">
        <v>43</v>
      </c>
      <c r="AW14" s="84"/>
      <c r="AX14" s="84"/>
      <c r="AY14" s="108"/>
      <c r="AZ14" s="84"/>
      <c r="BA14" s="84"/>
      <c r="BB14" s="84" t="s">
        <v>254</v>
      </c>
      <c r="BC14" s="84" t="s">
        <v>145</v>
      </c>
      <c r="BD14" s="108"/>
      <c r="BE14" s="84">
        <v>0</v>
      </c>
      <c r="BF14" s="38" t="s">
        <v>300</v>
      </c>
      <c r="BG14" s="84" t="s">
        <v>321</v>
      </c>
      <c r="BH14" s="114" t="s">
        <v>427</v>
      </c>
      <c r="BI14" s="38" t="s">
        <v>110</v>
      </c>
      <c r="BJ14" s="85">
        <v>45922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560</v>
      </c>
      <c r="BQ14" s="117" t="s">
        <v>202</v>
      </c>
      <c r="BR14" s="118" t="s">
        <v>450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258</v>
      </c>
      <c r="F15" s="38" t="s">
        <v>259</v>
      </c>
      <c r="G15" s="84" t="s">
        <v>260</v>
      </c>
      <c r="H15" s="38" t="s">
        <v>261</v>
      </c>
      <c r="I15" s="84">
        <v>222449</v>
      </c>
      <c r="J15" s="38" t="s">
        <v>276</v>
      </c>
      <c r="K15" s="84">
        <v>222449</v>
      </c>
      <c r="L15" s="84" t="s">
        <v>277</v>
      </c>
      <c r="M15" s="38" t="s">
        <v>278</v>
      </c>
      <c r="N15" s="84">
        <v>558847</v>
      </c>
      <c r="O15" s="84" t="s">
        <v>279</v>
      </c>
      <c r="P15" s="84">
        <v>853979</v>
      </c>
      <c r="Q15" s="38" t="s">
        <v>280</v>
      </c>
      <c r="R15" s="38" t="s">
        <v>267</v>
      </c>
      <c r="S15" s="84" t="s">
        <v>301</v>
      </c>
      <c r="T15" s="84" t="s">
        <v>301</v>
      </c>
      <c r="U15" s="84" t="s">
        <v>335</v>
      </c>
      <c r="V15" s="84" t="s">
        <v>251</v>
      </c>
      <c r="W15" s="84">
        <v>541</v>
      </c>
      <c r="X15" s="38" t="s">
        <v>252</v>
      </c>
      <c r="Y15" s="84">
        <v>356688280</v>
      </c>
      <c r="Z15" s="38" t="s">
        <v>347</v>
      </c>
      <c r="AA15" s="108" t="s">
        <v>368</v>
      </c>
      <c r="AB15" s="84">
        <v>45000</v>
      </c>
      <c r="AC15" s="108" t="s">
        <v>406</v>
      </c>
      <c r="AD15" s="84">
        <v>102</v>
      </c>
      <c r="AE15" s="84" t="s">
        <v>253</v>
      </c>
      <c r="AF15" s="84" t="s">
        <v>407</v>
      </c>
      <c r="AG15" s="108" t="s">
        <v>408</v>
      </c>
      <c r="AH15" s="84" t="s">
        <v>380</v>
      </c>
      <c r="AI15" s="108" t="s">
        <v>409</v>
      </c>
      <c r="AJ15" s="84">
        <v>560</v>
      </c>
      <c r="AK15" s="84">
        <v>560</v>
      </c>
      <c r="AL15" s="108" t="s">
        <v>410</v>
      </c>
      <c r="AM15" s="84">
        <v>32923.07</v>
      </c>
      <c r="AN15" s="112">
        <v>11316.93</v>
      </c>
      <c r="AO15" s="112">
        <v>44240</v>
      </c>
      <c r="AP15" s="112">
        <v>12076.93</v>
      </c>
      <c r="AQ15" s="112">
        <v>702.07</v>
      </c>
      <c r="AR15" s="112">
        <v>12779</v>
      </c>
      <c r="AS15" s="112">
        <v>0</v>
      </c>
      <c r="AT15" s="112">
        <v>0</v>
      </c>
      <c r="AU15" s="112">
        <v>0</v>
      </c>
      <c r="AV15" s="84">
        <v>79</v>
      </c>
      <c r="AW15" s="84"/>
      <c r="AX15" s="84"/>
      <c r="AY15" s="108"/>
      <c r="AZ15" s="84"/>
      <c r="BA15" s="84"/>
      <c r="BB15" s="84" t="s">
        <v>254</v>
      </c>
      <c r="BC15" s="84" t="s">
        <v>145</v>
      </c>
      <c r="BD15" s="108"/>
      <c r="BE15" s="84">
        <v>0</v>
      </c>
      <c r="BF15" s="38" t="s">
        <v>301</v>
      </c>
      <c r="BG15" s="84" t="s">
        <v>322</v>
      </c>
      <c r="BH15" s="114" t="s">
        <v>427</v>
      </c>
      <c r="BI15" s="38" t="s">
        <v>110</v>
      </c>
      <c r="BJ15" s="85">
        <v>45922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560</v>
      </c>
      <c r="BQ15" s="117" t="s">
        <v>202</v>
      </c>
      <c r="BR15" s="118" t="s">
        <v>450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258</v>
      </c>
      <c r="F16" s="38" t="s">
        <v>259</v>
      </c>
      <c r="G16" s="84" t="s">
        <v>260</v>
      </c>
      <c r="H16" s="38" t="s">
        <v>261</v>
      </c>
      <c r="I16" s="84">
        <v>222449</v>
      </c>
      <c r="J16" s="38" t="s">
        <v>276</v>
      </c>
      <c r="K16" s="84">
        <v>222449</v>
      </c>
      <c r="L16" s="84" t="s">
        <v>277</v>
      </c>
      <c r="M16" s="38" t="s">
        <v>278</v>
      </c>
      <c r="N16" s="84">
        <v>558847</v>
      </c>
      <c r="O16" s="84" t="s">
        <v>279</v>
      </c>
      <c r="P16" s="84">
        <v>853979</v>
      </c>
      <c r="Q16" s="38" t="s">
        <v>280</v>
      </c>
      <c r="R16" s="38" t="s">
        <v>267</v>
      </c>
      <c r="S16" s="84" t="s">
        <v>302</v>
      </c>
      <c r="T16" s="84" t="s">
        <v>302</v>
      </c>
      <c r="U16" s="84" t="s">
        <v>339</v>
      </c>
      <c r="V16" s="84" t="s">
        <v>251</v>
      </c>
      <c r="W16" s="84">
        <v>541</v>
      </c>
      <c r="X16" s="38" t="s">
        <v>252</v>
      </c>
      <c r="Y16" s="84">
        <v>356701675</v>
      </c>
      <c r="Z16" s="38" t="s">
        <v>348</v>
      </c>
      <c r="AA16" s="108" t="s">
        <v>369</v>
      </c>
      <c r="AB16" s="84">
        <v>45000</v>
      </c>
      <c r="AC16" s="108" t="s">
        <v>406</v>
      </c>
      <c r="AD16" s="84">
        <v>102</v>
      </c>
      <c r="AE16" s="84" t="s">
        <v>253</v>
      </c>
      <c r="AF16" s="84" t="s">
        <v>407</v>
      </c>
      <c r="AG16" s="108" t="s">
        <v>411</v>
      </c>
      <c r="AH16" s="84" t="s">
        <v>380</v>
      </c>
      <c r="AI16" s="108" t="s">
        <v>409</v>
      </c>
      <c r="AJ16" s="84">
        <v>560</v>
      </c>
      <c r="AK16" s="84">
        <v>560</v>
      </c>
      <c r="AL16" s="108" t="s">
        <v>410</v>
      </c>
      <c r="AM16" s="84">
        <v>32967.82</v>
      </c>
      <c r="AN16" s="112">
        <v>11272.18</v>
      </c>
      <c r="AO16" s="112">
        <v>44240</v>
      </c>
      <c r="AP16" s="112">
        <v>12032.18</v>
      </c>
      <c r="AQ16" s="112">
        <v>696.82</v>
      </c>
      <c r="AR16" s="112">
        <v>12729</v>
      </c>
      <c r="AS16" s="112">
        <v>0</v>
      </c>
      <c r="AT16" s="112">
        <v>0</v>
      </c>
      <c r="AU16" s="112">
        <v>0</v>
      </c>
      <c r="AV16" s="84">
        <v>79</v>
      </c>
      <c r="AW16" s="84"/>
      <c r="AX16" s="84"/>
      <c r="AY16" s="108"/>
      <c r="AZ16" s="84"/>
      <c r="BA16" s="84"/>
      <c r="BB16" s="84" t="s">
        <v>254</v>
      </c>
      <c r="BC16" s="84" t="s">
        <v>145</v>
      </c>
      <c r="BD16" s="108"/>
      <c r="BE16" s="84">
        <v>0</v>
      </c>
      <c r="BF16" s="38" t="s">
        <v>302</v>
      </c>
      <c r="BG16" s="84" t="s">
        <v>323</v>
      </c>
      <c r="BH16" s="114" t="s">
        <v>427</v>
      </c>
      <c r="BI16" s="38" t="s">
        <v>110</v>
      </c>
      <c r="BJ16" s="85">
        <v>45923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560</v>
      </c>
      <c r="BQ16" s="117" t="s">
        <v>202</v>
      </c>
      <c r="BR16" s="118" t="s">
        <v>450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258</v>
      </c>
      <c r="F17" s="38" t="s">
        <v>259</v>
      </c>
      <c r="G17" s="84" t="s">
        <v>260</v>
      </c>
      <c r="H17" s="38" t="s">
        <v>261</v>
      </c>
      <c r="I17" s="84">
        <v>210859</v>
      </c>
      <c r="J17" s="38" t="s">
        <v>262</v>
      </c>
      <c r="K17" s="84">
        <v>210859</v>
      </c>
      <c r="L17" s="84" t="s">
        <v>269</v>
      </c>
      <c r="M17" s="38" t="s">
        <v>270</v>
      </c>
      <c r="N17" s="84">
        <v>558835</v>
      </c>
      <c r="O17" s="84" t="s">
        <v>281</v>
      </c>
      <c r="P17" s="84">
        <v>827979</v>
      </c>
      <c r="Q17" s="38" t="s">
        <v>282</v>
      </c>
      <c r="R17" s="38" t="s">
        <v>267</v>
      </c>
      <c r="S17" s="84" t="s">
        <v>303</v>
      </c>
      <c r="T17" s="84" t="s">
        <v>303</v>
      </c>
      <c r="U17" s="84" t="s">
        <v>339</v>
      </c>
      <c r="V17" s="84" t="s">
        <v>251</v>
      </c>
      <c r="W17" s="84">
        <v>541</v>
      </c>
      <c r="X17" s="38" t="s">
        <v>252</v>
      </c>
      <c r="Y17" s="84">
        <v>356155275</v>
      </c>
      <c r="Z17" s="38" t="s">
        <v>349</v>
      </c>
      <c r="AA17" s="108" t="s">
        <v>370</v>
      </c>
      <c r="AB17" s="84">
        <v>42000</v>
      </c>
      <c r="AC17" s="108" t="s">
        <v>377</v>
      </c>
      <c r="AD17" s="84">
        <v>102</v>
      </c>
      <c r="AE17" s="84" t="s">
        <v>253</v>
      </c>
      <c r="AF17" s="84" t="s">
        <v>401</v>
      </c>
      <c r="AG17" s="108" t="s">
        <v>412</v>
      </c>
      <c r="AH17" s="84" t="s">
        <v>380</v>
      </c>
      <c r="AI17" s="108" t="s">
        <v>403</v>
      </c>
      <c r="AJ17" s="84">
        <v>520</v>
      </c>
      <c r="AK17" s="84">
        <v>520</v>
      </c>
      <c r="AL17" s="108" t="s">
        <v>382</v>
      </c>
      <c r="AM17" s="84">
        <v>32647.7</v>
      </c>
      <c r="AN17" s="112">
        <v>11032.3</v>
      </c>
      <c r="AO17" s="112">
        <v>43680</v>
      </c>
      <c r="AP17" s="112">
        <v>9352.2999999999993</v>
      </c>
      <c r="AQ17" s="112">
        <v>449.7</v>
      </c>
      <c r="AR17" s="112">
        <v>9802</v>
      </c>
      <c r="AS17" s="112">
        <v>0</v>
      </c>
      <c r="AT17" s="112">
        <v>0</v>
      </c>
      <c r="AU17" s="112">
        <v>0</v>
      </c>
      <c r="AV17" s="84">
        <v>84</v>
      </c>
      <c r="AW17" s="84"/>
      <c r="AX17" s="84"/>
      <c r="AY17" s="108"/>
      <c r="AZ17" s="84"/>
      <c r="BA17" s="84"/>
      <c r="BB17" s="84" t="s">
        <v>254</v>
      </c>
      <c r="BC17" s="84" t="s">
        <v>145</v>
      </c>
      <c r="BD17" s="108"/>
      <c r="BE17" s="84">
        <v>0</v>
      </c>
      <c r="BF17" s="38" t="s">
        <v>303</v>
      </c>
      <c r="BG17" s="84" t="s">
        <v>324</v>
      </c>
      <c r="BH17" s="114" t="s">
        <v>427</v>
      </c>
      <c r="BI17" s="38" t="s">
        <v>110</v>
      </c>
      <c r="BJ17" s="85">
        <v>45923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520</v>
      </c>
      <c r="BQ17" s="117" t="s">
        <v>202</v>
      </c>
      <c r="BR17" s="118" t="s">
        <v>450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258</v>
      </c>
      <c r="F18" s="38" t="s">
        <v>259</v>
      </c>
      <c r="G18" s="84" t="s">
        <v>260</v>
      </c>
      <c r="H18" s="38" t="s">
        <v>261</v>
      </c>
      <c r="I18" s="84">
        <v>210859</v>
      </c>
      <c r="J18" s="38" t="s">
        <v>262</v>
      </c>
      <c r="K18" s="84">
        <v>210859</v>
      </c>
      <c r="L18" s="84" t="s">
        <v>263</v>
      </c>
      <c r="M18" s="38" t="s">
        <v>264</v>
      </c>
      <c r="N18" s="84">
        <v>496949</v>
      </c>
      <c r="O18" s="84" t="s">
        <v>283</v>
      </c>
      <c r="P18" s="84">
        <v>798770</v>
      </c>
      <c r="Q18" s="38" t="s">
        <v>284</v>
      </c>
      <c r="R18" s="38" t="s">
        <v>267</v>
      </c>
      <c r="S18" s="84" t="s">
        <v>304</v>
      </c>
      <c r="T18" s="84" t="s">
        <v>304</v>
      </c>
      <c r="U18" s="84" t="s">
        <v>333</v>
      </c>
      <c r="V18" s="84" t="s">
        <v>251</v>
      </c>
      <c r="W18" s="84">
        <v>541</v>
      </c>
      <c r="X18" s="38" t="s">
        <v>252</v>
      </c>
      <c r="Y18" s="84">
        <v>355687003</v>
      </c>
      <c r="Z18" s="38" t="s">
        <v>350</v>
      </c>
      <c r="AA18" s="108" t="s">
        <v>371</v>
      </c>
      <c r="AB18" s="84">
        <v>45000</v>
      </c>
      <c r="AC18" s="108"/>
      <c r="AD18" s="84">
        <v>102</v>
      </c>
      <c r="AE18" s="84" t="s">
        <v>253</v>
      </c>
      <c r="AF18" s="84" t="s">
        <v>398</v>
      </c>
      <c r="AG18" s="108" t="s">
        <v>413</v>
      </c>
      <c r="AH18" s="84" t="s">
        <v>380</v>
      </c>
      <c r="AI18" s="108" t="s">
        <v>400</v>
      </c>
      <c r="AJ18" s="84">
        <v>560</v>
      </c>
      <c r="AK18" s="84">
        <v>560</v>
      </c>
      <c r="AL18" s="108" t="s">
        <v>386</v>
      </c>
      <c r="AM18" s="84">
        <v>37389.379999999997</v>
      </c>
      <c r="AN18" s="112">
        <v>11890.62</v>
      </c>
      <c r="AO18" s="112">
        <v>49280</v>
      </c>
      <c r="AP18" s="112">
        <v>7610.62</v>
      </c>
      <c r="AQ18" s="112">
        <v>278.38</v>
      </c>
      <c r="AR18" s="112">
        <v>7889</v>
      </c>
      <c r="AS18" s="112">
        <v>0</v>
      </c>
      <c r="AT18" s="112">
        <v>0</v>
      </c>
      <c r="AU18" s="112">
        <v>0</v>
      </c>
      <c r="AV18" s="84">
        <v>88</v>
      </c>
      <c r="AW18" s="84"/>
      <c r="AX18" s="84"/>
      <c r="AY18" s="108"/>
      <c r="AZ18" s="84"/>
      <c r="BA18" s="84"/>
      <c r="BB18" s="84" t="s">
        <v>254</v>
      </c>
      <c r="BC18" s="84" t="s">
        <v>145</v>
      </c>
      <c r="BD18" s="108"/>
      <c r="BE18" s="84">
        <v>0</v>
      </c>
      <c r="BF18" s="38" t="s">
        <v>304</v>
      </c>
      <c r="BG18" s="84" t="s">
        <v>325</v>
      </c>
      <c r="BH18" s="114" t="s">
        <v>427</v>
      </c>
      <c r="BI18" s="38" t="s">
        <v>110</v>
      </c>
      <c r="BJ18" s="85">
        <v>45923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560</v>
      </c>
      <c r="BQ18" s="117" t="s">
        <v>202</v>
      </c>
      <c r="BR18" s="118" t="s">
        <v>450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258</v>
      </c>
      <c r="F19" s="38" t="s">
        <v>259</v>
      </c>
      <c r="G19" s="84" t="s">
        <v>260</v>
      </c>
      <c r="H19" s="38" t="s">
        <v>261</v>
      </c>
      <c r="I19" s="84">
        <v>210859</v>
      </c>
      <c r="J19" s="38" t="s">
        <v>262</v>
      </c>
      <c r="K19" s="84">
        <v>210859</v>
      </c>
      <c r="L19" s="84" t="s">
        <v>263</v>
      </c>
      <c r="M19" s="38" t="s">
        <v>264</v>
      </c>
      <c r="N19" s="84">
        <v>498034</v>
      </c>
      <c r="O19" s="84" t="s">
        <v>285</v>
      </c>
      <c r="P19" s="84">
        <v>818320</v>
      </c>
      <c r="Q19" s="38" t="s">
        <v>286</v>
      </c>
      <c r="R19" s="38" t="s">
        <v>267</v>
      </c>
      <c r="S19" s="84" t="s">
        <v>305</v>
      </c>
      <c r="T19" s="84" t="s">
        <v>305</v>
      </c>
      <c r="U19" s="84" t="s">
        <v>351</v>
      </c>
      <c r="V19" s="84" t="s">
        <v>251</v>
      </c>
      <c r="W19" s="84">
        <v>541</v>
      </c>
      <c r="X19" s="38" t="s">
        <v>252</v>
      </c>
      <c r="Y19" s="84">
        <v>355747335</v>
      </c>
      <c r="Z19" s="38" t="s">
        <v>352</v>
      </c>
      <c r="AA19" s="108" t="s">
        <v>372</v>
      </c>
      <c r="AB19" s="84">
        <v>45000</v>
      </c>
      <c r="AC19" s="108"/>
      <c r="AD19" s="84">
        <v>102</v>
      </c>
      <c r="AE19" s="84" t="s">
        <v>253</v>
      </c>
      <c r="AF19" s="84" t="s">
        <v>414</v>
      </c>
      <c r="AG19" s="108" t="s">
        <v>415</v>
      </c>
      <c r="AH19" s="84" t="s">
        <v>380</v>
      </c>
      <c r="AI19" s="108" t="s">
        <v>381</v>
      </c>
      <c r="AJ19" s="84">
        <v>560</v>
      </c>
      <c r="AK19" s="84">
        <v>560</v>
      </c>
      <c r="AL19" s="108" t="s">
        <v>416</v>
      </c>
      <c r="AM19" s="84">
        <v>35971.99</v>
      </c>
      <c r="AN19" s="112">
        <v>11628.01</v>
      </c>
      <c r="AO19" s="112">
        <v>47600</v>
      </c>
      <c r="AP19" s="112">
        <v>9028.01</v>
      </c>
      <c r="AQ19" s="112">
        <v>390.99</v>
      </c>
      <c r="AR19" s="112">
        <v>9419</v>
      </c>
      <c r="AS19" s="112">
        <v>516.71</v>
      </c>
      <c r="AT19" s="112">
        <v>43.29</v>
      </c>
      <c r="AU19" s="112">
        <v>560</v>
      </c>
      <c r="AV19" s="84">
        <v>86</v>
      </c>
      <c r="AW19" s="84"/>
      <c r="AX19" s="84"/>
      <c r="AY19" s="108"/>
      <c r="AZ19" s="84"/>
      <c r="BA19" s="84"/>
      <c r="BB19" s="84" t="s">
        <v>254</v>
      </c>
      <c r="BC19" s="84" t="s">
        <v>145</v>
      </c>
      <c r="BD19" s="108"/>
      <c r="BE19" s="84">
        <v>0</v>
      </c>
      <c r="BF19" s="38" t="s">
        <v>305</v>
      </c>
      <c r="BG19" s="84" t="s">
        <v>326</v>
      </c>
      <c r="BH19" s="114" t="s">
        <v>427</v>
      </c>
      <c r="BI19" s="38" t="s">
        <v>110</v>
      </c>
      <c r="BJ19" s="85">
        <v>45923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560</v>
      </c>
      <c r="BQ19" s="117" t="s">
        <v>202</v>
      </c>
      <c r="BR19" s="118" t="s">
        <v>450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258</v>
      </c>
      <c r="F20" s="38" t="s">
        <v>259</v>
      </c>
      <c r="G20" s="84" t="s">
        <v>260</v>
      </c>
      <c r="H20" s="38" t="s">
        <v>261</v>
      </c>
      <c r="I20" s="84">
        <v>217945</v>
      </c>
      <c r="J20" s="38" t="s">
        <v>268</v>
      </c>
      <c r="K20" s="84">
        <v>217945</v>
      </c>
      <c r="L20" s="84" t="s">
        <v>269</v>
      </c>
      <c r="M20" s="38" t="s">
        <v>270</v>
      </c>
      <c r="N20" s="84">
        <v>558856</v>
      </c>
      <c r="O20" s="84" t="s">
        <v>271</v>
      </c>
      <c r="P20" s="84">
        <v>835359</v>
      </c>
      <c r="Q20" s="38" t="s">
        <v>272</v>
      </c>
      <c r="R20" s="38" t="s">
        <v>267</v>
      </c>
      <c r="S20" s="84" t="s">
        <v>298</v>
      </c>
      <c r="T20" s="84" t="s">
        <v>298</v>
      </c>
      <c r="U20" s="84" t="s">
        <v>339</v>
      </c>
      <c r="V20" s="84" t="s">
        <v>251</v>
      </c>
      <c r="W20" s="84">
        <v>541</v>
      </c>
      <c r="X20" s="38" t="s">
        <v>252</v>
      </c>
      <c r="Y20" s="84">
        <v>355708664</v>
      </c>
      <c r="Z20" s="38" t="s">
        <v>344</v>
      </c>
      <c r="AA20" s="108" t="s">
        <v>365</v>
      </c>
      <c r="AB20" s="84">
        <v>42000</v>
      </c>
      <c r="AC20" s="108" t="s">
        <v>393</v>
      </c>
      <c r="AD20" s="84">
        <v>102</v>
      </c>
      <c r="AE20" s="84" t="s">
        <v>253</v>
      </c>
      <c r="AF20" s="84" t="s">
        <v>398</v>
      </c>
      <c r="AG20" s="108" t="s">
        <v>399</v>
      </c>
      <c r="AH20" s="84" t="s">
        <v>380</v>
      </c>
      <c r="AI20" s="108" t="s">
        <v>400</v>
      </c>
      <c r="AJ20" s="84">
        <v>520</v>
      </c>
      <c r="AK20" s="84">
        <v>520</v>
      </c>
      <c r="AL20" s="108" t="s">
        <v>397</v>
      </c>
      <c r="AM20" s="84">
        <v>34166.83</v>
      </c>
      <c r="AN20" s="112">
        <v>11073.17</v>
      </c>
      <c r="AO20" s="112">
        <v>45240</v>
      </c>
      <c r="AP20" s="112">
        <v>7833.17</v>
      </c>
      <c r="AQ20" s="112">
        <v>315.83</v>
      </c>
      <c r="AR20" s="112">
        <v>8149</v>
      </c>
      <c r="AS20" s="112">
        <v>0</v>
      </c>
      <c r="AT20" s="112">
        <v>0</v>
      </c>
      <c r="AU20" s="112">
        <v>0</v>
      </c>
      <c r="AV20" s="84">
        <v>87</v>
      </c>
      <c r="AW20" s="84"/>
      <c r="AX20" s="84"/>
      <c r="AY20" s="108"/>
      <c r="AZ20" s="84"/>
      <c r="BA20" s="84"/>
      <c r="BB20" s="84" t="s">
        <v>254</v>
      </c>
      <c r="BC20" s="84" t="s">
        <v>145</v>
      </c>
      <c r="BD20" s="108"/>
      <c r="BE20" s="84">
        <v>0</v>
      </c>
      <c r="BF20" s="38" t="s">
        <v>298</v>
      </c>
      <c r="BG20" s="84" t="s">
        <v>319</v>
      </c>
      <c r="BH20" s="114" t="s">
        <v>427</v>
      </c>
      <c r="BI20" s="38" t="s">
        <v>110</v>
      </c>
      <c r="BJ20" s="85">
        <v>45923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520</v>
      </c>
      <c r="BQ20" s="117" t="s">
        <v>202</v>
      </c>
      <c r="BR20" s="118" t="s">
        <v>450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258</v>
      </c>
      <c r="F21" s="38" t="s">
        <v>259</v>
      </c>
      <c r="G21" s="84" t="s">
        <v>260</v>
      </c>
      <c r="H21" s="38" t="s">
        <v>261</v>
      </c>
      <c r="I21" s="84">
        <v>217945</v>
      </c>
      <c r="J21" s="38" t="s">
        <v>268</v>
      </c>
      <c r="K21" s="84">
        <v>217945</v>
      </c>
      <c r="L21" s="84" t="s">
        <v>269</v>
      </c>
      <c r="M21" s="38" t="s">
        <v>270</v>
      </c>
      <c r="N21" s="84">
        <v>558856</v>
      </c>
      <c r="O21" s="84" t="s">
        <v>271</v>
      </c>
      <c r="P21" s="84">
        <v>835359</v>
      </c>
      <c r="Q21" s="38" t="s">
        <v>272</v>
      </c>
      <c r="R21" s="38" t="s">
        <v>267</v>
      </c>
      <c r="S21" s="84" t="s">
        <v>306</v>
      </c>
      <c r="T21" s="84" t="s">
        <v>306</v>
      </c>
      <c r="U21" s="84" t="s">
        <v>339</v>
      </c>
      <c r="V21" s="84" t="s">
        <v>353</v>
      </c>
      <c r="W21" s="84">
        <v>541</v>
      </c>
      <c r="X21" s="38" t="s">
        <v>252</v>
      </c>
      <c r="Y21" s="84">
        <v>355735740</v>
      </c>
      <c r="Z21" s="38" t="s">
        <v>354</v>
      </c>
      <c r="AA21" s="108" t="s">
        <v>365</v>
      </c>
      <c r="AB21" s="84">
        <v>45000</v>
      </c>
      <c r="AC21" s="108" t="s">
        <v>393</v>
      </c>
      <c r="AD21" s="84">
        <v>102</v>
      </c>
      <c r="AE21" s="84" t="s">
        <v>253</v>
      </c>
      <c r="AF21" s="84" t="s">
        <v>398</v>
      </c>
      <c r="AG21" s="108" t="s">
        <v>399</v>
      </c>
      <c r="AH21" s="84" t="s">
        <v>380</v>
      </c>
      <c r="AI21" s="108" t="s">
        <v>400</v>
      </c>
      <c r="AJ21" s="84">
        <v>560</v>
      </c>
      <c r="AK21" s="84">
        <v>560</v>
      </c>
      <c r="AL21" s="108" t="s">
        <v>397</v>
      </c>
      <c r="AM21" s="84">
        <v>36914.89</v>
      </c>
      <c r="AN21" s="112">
        <v>11805.11</v>
      </c>
      <c r="AO21" s="112">
        <v>48720</v>
      </c>
      <c r="AP21" s="112">
        <v>8085.11</v>
      </c>
      <c r="AQ21" s="112">
        <v>313.89</v>
      </c>
      <c r="AR21" s="112">
        <v>8399</v>
      </c>
      <c r="AS21" s="112">
        <v>0</v>
      </c>
      <c r="AT21" s="112">
        <v>0</v>
      </c>
      <c r="AU21" s="112">
        <v>0</v>
      </c>
      <c r="AV21" s="84">
        <v>87</v>
      </c>
      <c r="AW21" s="84"/>
      <c r="AX21" s="84"/>
      <c r="AY21" s="108"/>
      <c r="AZ21" s="84"/>
      <c r="BA21" s="84"/>
      <c r="BB21" s="84" t="s">
        <v>254</v>
      </c>
      <c r="BC21" s="84" t="s">
        <v>145</v>
      </c>
      <c r="BD21" s="108"/>
      <c r="BE21" s="84">
        <v>0</v>
      </c>
      <c r="BF21" s="38" t="s">
        <v>306</v>
      </c>
      <c r="BG21" s="84" t="s">
        <v>327</v>
      </c>
      <c r="BH21" s="114" t="s">
        <v>427</v>
      </c>
      <c r="BI21" s="38" t="s">
        <v>110</v>
      </c>
      <c r="BJ21" s="85">
        <v>45923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560</v>
      </c>
      <c r="BQ21" s="117" t="s">
        <v>202</v>
      </c>
      <c r="BR21" s="118" t="s">
        <v>450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258</v>
      </c>
      <c r="F22" s="38" t="s">
        <v>259</v>
      </c>
      <c r="G22" s="84" t="s">
        <v>260</v>
      </c>
      <c r="H22" s="38" t="s">
        <v>261</v>
      </c>
      <c r="I22" s="84">
        <v>217945</v>
      </c>
      <c r="J22" s="38" t="s">
        <v>268</v>
      </c>
      <c r="K22" s="84">
        <v>217945</v>
      </c>
      <c r="L22" s="84" t="s">
        <v>269</v>
      </c>
      <c r="M22" s="38" t="s">
        <v>270</v>
      </c>
      <c r="N22" s="84">
        <v>558856</v>
      </c>
      <c r="O22" s="84" t="s">
        <v>271</v>
      </c>
      <c r="P22" s="84">
        <v>835359</v>
      </c>
      <c r="Q22" s="38" t="s">
        <v>272</v>
      </c>
      <c r="R22" s="38" t="s">
        <v>267</v>
      </c>
      <c r="S22" s="84" t="s">
        <v>307</v>
      </c>
      <c r="T22" s="84" t="s">
        <v>307</v>
      </c>
      <c r="U22" s="84" t="s">
        <v>339</v>
      </c>
      <c r="V22" s="84" t="s">
        <v>353</v>
      </c>
      <c r="W22" s="84">
        <v>541</v>
      </c>
      <c r="X22" s="38" t="s">
        <v>252</v>
      </c>
      <c r="Y22" s="84">
        <v>355842391</v>
      </c>
      <c r="Z22" s="38" t="s">
        <v>355</v>
      </c>
      <c r="AA22" s="108" t="s">
        <v>360</v>
      </c>
      <c r="AB22" s="84">
        <v>45000</v>
      </c>
      <c r="AC22" s="108" t="s">
        <v>393</v>
      </c>
      <c r="AD22" s="84">
        <v>102</v>
      </c>
      <c r="AE22" s="84" t="s">
        <v>253</v>
      </c>
      <c r="AF22" s="84" t="s">
        <v>378</v>
      </c>
      <c r="AG22" s="108" t="s">
        <v>379</v>
      </c>
      <c r="AH22" s="84" t="s">
        <v>380</v>
      </c>
      <c r="AI22" s="108" t="s">
        <v>381</v>
      </c>
      <c r="AJ22" s="84">
        <v>560</v>
      </c>
      <c r="AK22" s="84">
        <v>560</v>
      </c>
      <c r="AL22" s="108" t="s">
        <v>397</v>
      </c>
      <c r="AM22" s="84">
        <v>36257.199999999997</v>
      </c>
      <c r="AN22" s="112">
        <v>11902.8</v>
      </c>
      <c r="AO22" s="112">
        <v>48160</v>
      </c>
      <c r="AP22" s="112">
        <v>8742.7999999999993</v>
      </c>
      <c r="AQ22" s="112">
        <v>366.2</v>
      </c>
      <c r="AR22" s="112">
        <v>9109</v>
      </c>
      <c r="AS22" s="112">
        <v>0</v>
      </c>
      <c r="AT22" s="112">
        <v>0</v>
      </c>
      <c r="AU22" s="112">
        <v>0</v>
      </c>
      <c r="AV22" s="84">
        <v>86</v>
      </c>
      <c r="AW22" s="84"/>
      <c r="AX22" s="84"/>
      <c r="AY22" s="108"/>
      <c r="AZ22" s="84"/>
      <c r="BA22" s="84"/>
      <c r="BB22" s="84" t="s">
        <v>254</v>
      </c>
      <c r="BC22" s="84" t="s">
        <v>145</v>
      </c>
      <c r="BD22" s="108"/>
      <c r="BE22" s="84">
        <v>0</v>
      </c>
      <c r="BF22" s="38" t="s">
        <v>307</v>
      </c>
      <c r="BG22" s="84" t="s">
        <v>328</v>
      </c>
      <c r="BH22" s="114" t="s">
        <v>427</v>
      </c>
      <c r="BI22" s="38" t="s">
        <v>110</v>
      </c>
      <c r="BJ22" s="85">
        <v>45923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560</v>
      </c>
      <c r="BQ22" s="117" t="s">
        <v>202</v>
      </c>
      <c r="BR22" s="118" t="s">
        <v>450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258</v>
      </c>
      <c r="F23" s="38" t="s">
        <v>259</v>
      </c>
      <c r="G23" s="84" t="s">
        <v>260</v>
      </c>
      <c r="H23" s="38" t="s">
        <v>261</v>
      </c>
      <c r="I23" s="84">
        <v>217945</v>
      </c>
      <c r="J23" s="38" t="s">
        <v>268</v>
      </c>
      <c r="K23" s="84">
        <v>217945</v>
      </c>
      <c r="L23" s="84" t="s">
        <v>269</v>
      </c>
      <c r="M23" s="38" t="s">
        <v>270</v>
      </c>
      <c r="N23" s="84">
        <v>558856</v>
      </c>
      <c r="O23" s="84" t="s">
        <v>271</v>
      </c>
      <c r="P23" s="84">
        <v>835359</v>
      </c>
      <c r="Q23" s="38" t="s">
        <v>272</v>
      </c>
      <c r="R23" s="38" t="s">
        <v>267</v>
      </c>
      <c r="S23" s="84" t="s">
        <v>308</v>
      </c>
      <c r="T23" s="84" t="s">
        <v>308</v>
      </c>
      <c r="U23" s="84" t="s">
        <v>339</v>
      </c>
      <c r="V23" s="84" t="s">
        <v>353</v>
      </c>
      <c r="W23" s="84">
        <v>541</v>
      </c>
      <c r="X23" s="38" t="s">
        <v>252</v>
      </c>
      <c r="Y23" s="84">
        <v>357494585</v>
      </c>
      <c r="Z23" s="38" t="s">
        <v>356</v>
      </c>
      <c r="AA23" s="108" t="s">
        <v>373</v>
      </c>
      <c r="AB23" s="84">
        <v>42000</v>
      </c>
      <c r="AC23" s="108" t="s">
        <v>393</v>
      </c>
      <c r="AD23" s="84">
        <v>102</v>
      </c>
      <c r="AE23" s="84" t="s">
        <v>389</v>
      </c>
      <c r="AF23" s="84" t="s">
        <v>417</v>
      </c>
      <c r="AG23" s="108" t="s">
        <v>418</v>
      </c>
      <c r="AH23" s="84" t="s">
        <v>380</v>
      </c>
      <c r="AI23" s="108" t="s">
        <v>419</v>
      </c>
      <c r="AJ23" s="84">
        <v>520</v>
      </c>
      <c r="AK23" s="84">
        <v>520</v>
      </c>
      <c r="AL23" s="108" t="s">
        <v>397</v>
      </c>
      <c r="AM23" s="84">
        <v>26268.65</v>
      </c>
      <c r="AN23" s="112">
        <v>10131.35</v>
      </c>
      <c r="AO23" s="112">
        <v>36400</v>
      </c>
      <c r="AP23" s="112">
        <v>15731.35</v>
      </c>
      <c r="AQ23" s="112">
        <v>1304.6500000000001</v>
      </c>
      <c r="AR23" s="112">
        <v>17036</v>
      </c>
      <c r="AS23" s="112">
        <v>0</v>
      </c>
      <c r="AT23" s="112">
        <v>0</v>
      </c>
      <c r="AU23" s="112">
        <v>0</v>
      </c>
      <c r="AV23" s="84">
        <v>70</v>
      </c>
      <c r="AW23" s="84"/>
      <c r="AX23" s="84"/>
      <c r="AY23" s="108"/>
      <c r="AZ23" s="84"/>
      <c r="BA23" s="84"/>
      <c r="BB23" s="84" t="s">
        <v>254</v>
      </c>
      <c r="BC23" s="84" t="s">
        <v>145</v>
      </c>
      <c r="BD23" s="108"/>
      <c r="BE23" s="84">
        <v>0</v>
      </c>
      <c r="BF23" s="38" t="s">
        <v>308</v>
      </c>
      <c r="BG23" s="84" t="s">
        <v>329</v>
      </c>
      <c r="BH23" s="114" t="s">
        <v>427</v>
      </c>
      <c r="BI23" s="38" t="s">
        <v>110</v>
      </c>
      <c r="BJ23" s="85">
        <v>45923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520</v>
      </c>
      <c r="BQ23" s="117" t="s">
        <v>202</v>
      </c>
      <c r="BR23" s="118" t="s">
        <v>450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258</v>
      </c>
      <c r="F24" s="38" t="s">
        <v>259</v>
      </c>
      <c r="G24" s="84" t="s">
        <v>260</v>
      </c>
      <c r="H24" s="38" t="s">
        <v>261</v>
      </c>
      <c r="I24" s="84">
        <v>222449</v>
      </c>
      <c r="J24" s="38" t="s">
        <v>276</v>
      </c>
      <c r="K24" s="84">
        <v>222449</v>
      </c>
      <c r="L24" s="84" t="s">
        <v>277</v>
      </c>
      <c r="M24" s="38" t="s">
        <v>278</v>
      </c>
      <c r="N24" s="84">
        <v>513824</v>
      </c>
      <c r="O24" s="84" t="s">
        <v>287</v>
      </c>
      <c r="P24" s="84">
        <v>847728</v>
      </c>
      <c r="Q24" s="38" t="s">
        <v>288</v>
      </c>
      <c r="R24" s="38" t="s">
        <v>267</v>
      </c>
      <c r="S24" s="84" t="s">
        <v>309</v>
      </c>
      <c r="T24" s="84" t="s">
        <v>309</v>
      </c>
      <c r="U24" s="84" t="s">
        <v>339</v>
      </c>
      <c r="V24" s="84" t="s">
        <v>251</v>
      </c>
      <c r="W24" s="84">
        <v>541</v>
      </c>
      <c r="X24" s="38" t="s">
        <v>252</v>
      </c>
      <c r="Y24" s="84">
        <v>356602173</v>
      </c>
      <c r="Z24" s="38" t="s">
        <v>357</v>
      </c>
      <c r="AA24" s="108" t="s">
        <v>374</v>
      </c>
      <c r="AB24" s="84">
        <v>45000</v>
      </c>
      <c r="AC24" s="108" t="s">
        <v>393</v>
      </c>
      <c r="AD24" s="84">
        <v>102</v>
      </c>
      <c r="AE24" s="84" t="s">
        <v>253</v>
      </c>
      <c r="AF24" s="84" t="s">
        <v>420</v>
      </c>
      <c r="AG24" s="108" t="s">
        <v>421</v>
      </c>
      <c r="AH24" s="84" t="s">
        <v>380</v>
      </c>
      <c r="AI24" s="108" t="s">
        <v>369</v>
      </c>
      <c r="AJ24" s="84">
        <v>560</v>
      </c>
      <c r="AK24" s="84">
        <v>560</v>
      </c>
      <c r="AL24" s="108" t="s">
        <v>410</v>
      </c>
      <c r="AM24" s="84">
        <v>33470.129999999997</v>
      </c>
      <c r="AN24" s="112">
        <v>11329.87</v>
      </c>
      <c r="AO24" s="112">
        <v>44800</v>
      </c>
      <c r="AP24" s="112">
        <v>11529.87</v>
      </c>
      <c r="AQ24" s="112">
        <v>639.13</v>
      </c>
      <c r="AR24" s="112">
        <v>12169</v>
      </c>
      <c r="AS24" s="112">
        <v>0</v>
      </c>
      <c r="AT24" s="112">
        <v>0</v>
      </c>
      <c r="AU24" s="112">
        <v>0</v>
      </c>
      <c r="AV24" s="84">
        <v>80</v>
      </c>
      <c r="AW24" s="84"/>
      <c r="AX24" s="84"/>
      <c r="AY24" s="108"/>
      <c r="AZ24" s="84"/>
      <c r="BA24" s="84"/>
      <c r="BB24" s="84" t="s">
        <v>254</v>
      </c>
      <c r="BC24" s="84" t="s">
        <v>145</v>
      </c>
      <c r="BD24" s="108"/>
      <c r="BE24" s="84">
        <v>0</v>
      </c>
      <c r="BF24" s="38" t="s">
        <v>309</v>
      </c>
      <c r="BG24" s="84" t="s">
        <v>330</v>
      </c>
      <c r="BH24" s="114" t="s">
        <v>427</v>
      </c>
      <c r="BI24" s="38" t="s">
        <v>110</v>
      </c>
      <c r="BJ24" s="85">
        <v>45923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1120</v>
      </c>
      <c r="BQ24" s="117" t="s">
        <v>202</v>
      </c>
      <c r="BR24" s="118" t="s">
        <v>450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258</v>
      </c>
      <c r="F25" s="38" t="s">
        <v>259</v>
      </c>
      <c r="G25" s="84" t="s">
        <v>260</v>
      </c>
      <c r="H25" s="38" t="s">
        <v>261</v>
      </c>
      <c r="I25" s="84">
        <v>222449</v>
      </c>
      <c r="J25" s="38" t="s">
        <v>276</v>
      </c>
      <c r="K25" s="84">
        <v>222449</v>
      </c>
      <c r="L25" s="84" t="s">
        <v>277</v>
      </c>
      <c r="M25" s="38" t="s">
        <v>278</v>
      </c>
      <c r="N25" s="84">
        <v>513824</v>
      </c>
      <c r="O25" s="84" t="s">
        <v>287</v>
      </c>
      <c r="P25" s="84">
        <v>847728</v>
      </c>
      <c r="Q25" s="38" t="s">
        <v>288</v>
      </c>
      <c r="R25" s="38" t="s">
        <v>267</v>
      </c>
      <c r="S25" s="84" t="s">
        <v>310</v>
      </c>
      <c r="T25" s="84" t="s">
        <v>310</v>
      </c>
      <c r="U25" s="84" t="s">
        <v>335</v>
      </c>
      <c r="V25" s="84" t="s">
        <v>251</v>
      </c>
      <c r="W25" s="84">
        <v>541</v>
      </c>
      <c r="X25" s="38" t="s">
        <v>252</v>
      </c>
      <c r="Y25" s="84">
        <v>356715824</v>
      </c>
      <c r="Z25" s="38" t="s">
        <v>358</v>
      </c>
      <c r="AA25" s="108" t="s">
        <v>375</v>
      </c>
      <c r="AB25" s="84">
        <v>45000</v>
      </c>
      <c r="AC25" s="108" t="s">
        <v>393</v>
      </c>
      <c r="AD25" s="84">
        <v>102</v>
      </c>
      <c r="AE25" s="84" t="s">
        <v>253</v>
      </c>
      <c r="AF25" s="84" t="s">
        <v>407</v>
      </c>
      <c r="AG25" s="108" t="s">
        <v>422</v>
      </c>
      <c r="AH25" s="84" t="s">
        <v>380</v>
      </c>
      <c r="AI25" s="108" t="s">
        <v>423</v>
      </c>
      <c r="AJ25" s="84">
        <v>560</v>
      </c>
      <c r="AK25" s="84">
        <v>560</v>
      </c>
      <c r="AL25" s="108" t="s">
        <v>410</v>
      </c>
      <c r="AM25" s="84">
        <v>32200.560000000001</v>
      </c>
      <c r="AN25" s="112">
        <v>11479.44</v>
      </c>
      <c r="AO25" s="112">
        <v>43680</v>
      </c>
      <c r="AP25" s="112">
        <v>12799.44</v>
      </c>
      <c r="AQ25" s="112">
        <v>789.56</v>
      </c>
      <c r="AR25" s="112">
        <v>13589</v>
      </c>
      <c r="AS25" s="112">
        <v>0</v>
      </c>
      <c r="AT25" s="112">
        <v>0</v>
      </c>
      <c r="AU25" s="112">
        <v>0</v>
      </c>
      <c r="AV25" s="84">
        <v>78</v>
      </c>
      <c r="AW25" s="84"/>
      <c r="AX25" s="84"/>
      <c r="AY25" s="108"/>
      <c r="AZ25" s="84"/>
      <c r="BA25" s="84"/>
      <c r="BB25" s="84" t="s">
        <v>254</v>
      </c>
      <c r="BC25" s="84" t="s">
        <v>145</v>
      </c>
      <c r="BD25" s="108"/>
      <c r="BE25" s="84">
        <v>0</v>
      </c>
      <c r="BF25" s="38" t="s">
        <v>310</v>
      </c>
      <c r="BG25" s="84" t="s">
        <v>331</v>
      </c>
      <c r="BH25" s="114" t="s">
        <v>427</v>
      </c>
      <c r="BI25" s="38" t="s">
        <v>110</v>
      </c>
      <c r="BJ25" s="85">
        <v>45924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560</v>
      </c>
      <c r="BQ25" s="117" t="s">
        <v>202</v>
      </c>
      <c r="BR25" s="118" t="s">
        <v>450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258</v>
      </c>
      <c r="F26" s="38" t="s">
        <v>259</v>
      </c>
      <c r="G26" s="84" t="s">
        <v>260</v>
      </c>
      <c r="H26" s="38" t="s">
        <v>261</v>
      </c>
      <c r="I26" s="84">
        <v>222449</v>
      </c>
      <c r="J26" s="38" t="s">
        <v>276</v>
      </c>
      <c r="K26" s="84">
        <v>222449</v>
      </c>
      <c r="L26" s="84" t="s">
        <v>277</v>
      </c>
      <c r="M26" s="38" t="s">
        <v>278</v>
      </c>
      <c r="N26" s="84">
        <v>558849</v>
      </c>
      <c r="O26" s="84" t="s">
        <v>289</v>
      </c>
      <c r="P26" s="84">
        <v>855299</v>
      </c>
      <c r="Q26" s="38" t="s">
        <v>290</v>
      </c>
      <c r="R26" s="38" t="s">
        <v>267</v>
      </c>
      <c r="S26" s="84" t="s">
        <v>311</v>
      </c>
      <c r="T26" s="84" t="s">
        <v>311</v>
      </c>
      <c r="U26" s="84" t="s">
        <v>335</v>
      </c>
      <c r="V26" s="84" t="s">
        <v>251</v>
      </c>
      <c r="W26" s="84">
        <v>541</v>
      </c>
      <c r="X26" s="38" t="s">
        <v>252</v>
      </c>
      <c r="Y26" s="84">
        <v>356771043</v>
      </c>
      <c r="Z26" s="38" t="s">
        <v>359</v>
      </c>
      <c r="AA26" s="108" t="s">
        <v>376</v>
      </c>
      <c r="AB26" s="84">
        <v>45000</v>
      </c>
      <c r="AC26" s="108" t="s">
        <v>406</v>
      </c>
      <c r="AD26" s="84">
        <v>102</v>
      </c>
      <c r="AE26" s="84" t="s">
        <v>389</v>
      </c>
      <c r="AF26" s="84" t="s">
        <v>424</v>
      </c>
      <c r="AG26" s="108" t="s">
        <v>425</v>
      </c>
      <c r="AH26" s="84" t="s">
        <v>380</v>
      </c>
      <c r="AI26" s="108" t="s">
        <v>426</v>
      </c>
      <c r="AJ26" s="84">
        <v>560</v>
      </c>
      <c r="AK26" s="84">
        <v>560</v>
      </c>
      <c r="AL26" s="108" t="s">
        <v>410</v>
      </c>
      <c r="AM26" s="84">
        <v>31475.22</v>
      </c>
      <c r="AN26" s="112">
        <v>11084.78</v>
      </c>
      <c r="AO26" s="112">
        <v>42560</v>
      </c>
      <c r="AP26" s="112">
        <v>13524.78</v>
      </c>
      <c r="AQ26" s="112">
        <v>884.22</v>
      </c>
      <c r="AR26" s="112">
        <v>14409</v>
      </c>
      <c r="AS26" s="112">
        <v>0</v>
      </c>
      <c r="AT26" s="112">
        <v>0</v>
      </c>
      <c r="AU26" s="112">
        <v>0</v>
      </c>
      <c r="AV26" s="84">
        <v>76</v>
      </c>
      <c r="AW26" s="84"/>
      <c r="AX26" s="84"/>
      <c r="AY26" s="108"/>
      <c r="AZ26" s="84"/>
      <c r="BA26" s="84"/>
      <c r="BB26" s="84" t="s">
        <v>254</v>
      </c>
      <c r="BC26" s="84" t="s">
        <v>145</v>
      </c>
      <c r="BD26" s="108"/>
      <c r="BE26" s="84">
        <v>0</v>
      </c>
      <c r="BF26" s="38" t="s">
        <v>311</v>
      </c>
      <c r="BG26" s="84" t="s">
        <v>332</v>
      </c>
      <c r="BH26" s="114" t="s">
        <v>427</v>
      </c>
      <c r="BI26" s="38" t="s">
        <v>110</v>
      </c>
      <c r="BJ26" s="85">
        <v>45924</v>
      </c>
      <c r="BK26" s="84"/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560</v>
      </c>
      <c r="BQ26" s="117" t="s">
        <v>202</v>
      </c>
      <c r="BR26" s="118" t="s">
        <v>450</v>
      </c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2025-12-13T09:36:37Z</dcterms:modified>
</cp:coreProperties>
</file>