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-Jhanjharpur/"/>
    </mc:Choice>
  </mc:AlternateContent>
  <xr:revisionPtr revIDLastSave="17" documentId="8_{82ACAFBD-61A6-456E-B6D1-2888212F43E6}" xr6:coauthVersionLast="47" xr6:coauthVersionMax="47" xr10:uidLastSave="{4A677CD3-067A-47B5-995A-AC5830F5E2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<sst xmlns="http://schemas.openxmlformats.org/spreadsheetml/2006/main" count="506" uniqueCount="315">
  <si>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</si>
  <si>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</si>
  <si>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</si>
  <si>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</si>
  <si>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</si>
  <si>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</si>
  <si>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</si>
  <si>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</si>
  <si>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</si>
  <si>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</si>
  <si>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</si>
  <si>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</si>
  <si>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</si>
  <si>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</si>
  <si>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</si>
  <si>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</si>
  <si>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</si>
  <si>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</si>
  <si>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</si>
  <si>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</si>
  <si>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</si>
  <si>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</si>
  <si>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</si>
  <si>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</si>
  <si>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</si>
  <si>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</si>
  <si>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</si>
  <si>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</si>
  <si>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</si>
  <si>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</si>
  <si>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</si>
  <si>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</si>
  <si>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</si>
  <si>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</si>
  <si>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</si>
  <si>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</si>
  <si>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</si>
  <si>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</si>
  <si>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</si>
  <si>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</si>
  <si>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</si>
  <si>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</si>
  <si>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</si>
  <si>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</si>
  <si>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</si>
  <si>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</si>
  <si>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</si>
  <si>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</si>
  <si>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</si>
  <si>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</si>
  <si>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</si>
  <si>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</si>
  <si>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</si>
  <si>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</si>
  <si>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</si>
  <si>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</si>
  <si>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</si>
  <si>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</si>
  <si>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</si>
  <si>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</si>
  <si>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</si>
  <si>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</si>
  <si>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</si>
  <si>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</si>
  <si>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</si>
  <si>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</si>
  <si>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</si>
  <si>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</si>
  <si>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</si>
  <si>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</si>
  <si>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</si>
  <si>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</si>
  <si>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</si>
  <si>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</si>
  <si>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</si>
  <si>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</si>
  <si>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</si>
  <si>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</si>
  <si>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</si>
  <si>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</si>
  <si>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</si>
  <si>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</si>
  <si>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</si>
  <si>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</si>
  <si>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</si>
  <si>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</si>
  <si>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</si>
  <si>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</si>
  <si>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</si>
  <si>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</si>
  <si>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</si>
  <si>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</si>
  <si>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</si>
  <si>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</si>
  <si>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</si>
  <si>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</si>
  <si>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</si>
  <si>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</si>
  <si>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</si>
  <si>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</si>
  <si>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</si>
  <si>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</si>
  <si>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</si>
  <si>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</si>
  <si>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</si>
  <si>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</si>
  <si>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</si>
  <si>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</si>
  <si>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</si>
  <si>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</si>
  <si>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</si>
  <si>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</si>
  <si>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</si>
  <si>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</si>
  <si>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</si>
  <si>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</si>
  <si>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</si>
  <si>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</si>
  <si>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</si>
  <si>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</si>
  <si>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</si>
  <si>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</si>
  <si>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</si>
  <si>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</si>
  <si>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</si>
  <si>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</si>
  <si>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</si>
  <si>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</si>
  <si>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</si>
  <si>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</si>
  <si>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</si>
  <si>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</si>
  <si>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</si>
  <si>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</si>
  <si>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</si>
  <si>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</si>
  <si>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</si>
  <si>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</si>
  <si>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</si>
  <si>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</si>
  <si>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</si>
  <si>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</si>
  <si>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</si>
  <si>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</si>
  <si>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</si>
  <si>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</si>
  <si>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</si>
  <si>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</si>
  <si>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</si>
  <si>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</si>
  <si>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</si>
  <si>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</si>
  <si>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</si>
  <si>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</si>
  <si>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</si>
  <si>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</si>
  <si>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</si>
  <si>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</si>
  <si>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</si>
  <si>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</si>
  <si>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</si>
  <si>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</si>
  <si>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</si>
  <si>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</si>
  <si>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</si>
  <si>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</si>
  <si>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</si>
  <si>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</si>
  <si>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</si>
  <si>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</si>
  <si>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</si>
  <si>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</si>
  <si>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</si>
  <si>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</si>
  <si>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</si>
  <si>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</si>
  <si>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</si>
  <si>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</si>
  <si>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</si>
  <si>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</si>
  <si>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</si>
  <si>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</si>
  <si>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</si>
  <si>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</si>
  <si>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</si>
  <si>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</si>
  <si>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</si>
  <si>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</si>
  <si>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</si>
  <si>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</si>
  <si>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</si>
  <si>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</si>
  <si>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</si>
  <si>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</si>
  <si>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</si>
  <si>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</si>
  <si>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</si>
  <si>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</si>
  <si>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</si>
  <si>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</si>
  <si>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</si>
  <si>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</si>
  <si>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</si>
  <si>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</si>
  <si>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</si>
  <si>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</si>
  <si>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</si>
  <si>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</si>
  <si>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</si>
  <si>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</si>
  <si>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</si>
  <si>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</si>
  <si>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</si>
  <si>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</si>
  <si>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</si>
  <si>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</si>
  <si>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</si>
  <si>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</si>
  <si>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</si>
  <si>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</si>
  <si>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</si>
  <si>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</si>
  <si>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</si>
  <si>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</si>
  <si>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</si>
  <si>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</si>
  <si>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</si>
  <si>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</si>
  <si>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</si>
  <si>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</si>
  <si>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</si>
  <si>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</si>
  <si>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</si>
  <si>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</si>
  <si>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</si>
  <si>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</si>
  <si>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</si>
  <si>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</si>
  <si>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</si>
  <si>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</si>
  <si>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</si>
  <si>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</si>
  <si>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</si>
  <si>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</si>
  <si>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</si>
  <si>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</si>
  <si>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</si>
  <si>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17-Aug-2025</t>
  </si>
  <si>
    <t>Report generation date &amp; time: Monday, August 18, 2025 5:14 PM</t>
  </si>
  <si>
    <t>BH3736</t>
  </si>
  <si>
    <t>Jhanjharpur</t>
  </si>
  <si>
    <t>Kewati</t>
  </si>
  <si>
    <t>Darbhanga</t>
  </si>
  <si>
    <t>Bihar</t>
  </si>
  <si>
    <t>Karan Kumar</t>
  </si>
  <si>
    <t>Credit Assistance</t>
  </si>
  <si>
    <t>North</t>
  </si>
  <si>
    <t>Bihar-1</t>
  </si>
  <si>
    <t>kewati</t>
  </si>
  <si>
    <t>Chora Mahrail</t>
  </si>
  <si>
    <t>SF0097857</t>
  </si>
  <si>
    <t>Chora Mahrail b</t>
  </si>
  <si>
    <t>Chora Mahrail A 5 Nurjahao khatun C1 G6</t>
  </si>
  <si>
    <t>Chetana Weekly</t>
  </si>
  <si>
    <t>SSF5693966</t>
  </si>
  <si>
    <t>BC</t>
  </si>
  <si>
    <t>MUSLIM</t>
  </si>
  <si>
    <t>Agriculture &amp; Farming</t>
  </si>
  <si>
    <t>NURJAHAO KHATUN</t>
  </si>
  <si>
    <t>01-Mar-2024</t>
  </si>
  <si>
    <t>1</t>
  </si>
  <si>
    <t>1 Yrs</t>
  </si>
  <si>
    <t>01 Mar 2024</t>
  </si>
  <si>
    <t>&lt;= 2 Years</t>
  </si>
  <si>
    <t>13-Mar-2024</t>
  </si>
  <si>
    <t>18-Jul-2025</t>
  </si>
  <si>
    <t>Open</t>
  </si>
  <si>
    <t>6204212267</t>
  </si>
  <si>
    <t>Raj Kumar Sah/SF0050575</t>
  </si>
  <si>
    <t>Chora Mahrail C1 G1</t>
  </si>
  <si>
    <t>SSF5467455</t>
  </si>
  <si>
    <t>SC</t>
  </si>
  <si>
    <t>HINDU</t>
  </si>
  <si>
    <t>MAMTA KUMARI</t>
  </si>
  <si>
    <t>05-Feb-2024</t>
  </si>
  <si>
    <t>05 Feb 2024</t>
  </si>
  <si>
    <t>14-Feb-2024</t>
  </si>
  <si>
    <t>25-Jun-2025</t>
  </si>
  <si>
    <t>8051618566</t>
  </si>
  <si>
    <t>Dev Kumar</t>
  </si>
  <si>
    <t>Shankarjee Singh/SF0092430</t>
  </si>
  <si>
    <t>Alok Kumar Raju/SF0091403</t>
  </si>
  <si>
    <t>Dual Staff</t>
  </si>
  <si>
    <t>Available &amp; Updated</t>
  </si>
  <si>
    <t>G-1</t>
  </si>
  <si>
    <t>G-2</t>
  </si>
  <si>
    <t>Gautam Kumar</t>
  </si>
  <si>
    <t>Rahul Kumar/SF0075330</t>
  </si>
  <si>
    <t>SF0097092</t>
  </si>
  <si>
    <t>Branch Manager</t>
  </si>
  <si>
    <t>Munna Kumar</t>
  </si>
  <si>
    <t>SF0092812</t>
  </si>
  <si>
    <t>BQM</t>
  </si>
  <si>
    <t>Pankaj Kumar/SF0098206</t>
  </si>
  <si>
    <t>Rs.2556/- collected from borrower by CA Dev Kumar/SF0096908 but not posted her account,date-08-01-2025&amp;25-06-2025.</t>
  </si>
  <si>
    <t>SF0096908</t>
  </si>
  <si>
    <t>One emi collected from borrower but not posted her account</t>
  </si>
  <si>
    <t>Advance rs.1836/- collected from borrower but not posted her account</t>
  </si>
  <si>
    <t>Transferred</t>
  </si>
  <si>
    <t>Completed-Report Submitted</t>
  </si>
  <si>
    <t>FIR Not Filled</t>
  </si>
  <si>
    <t>CSS</t>
  </si>
  <si>
    <t>FN25-26-01914</t>
  </si>
  <si>
    <t>Sixteen emi collected from borrower by CA Dev Kumar/SF0096908 but not  posted her account,date-feb-12,Mar-05,12,19,26,Apr-02,09,23,30,May-07,14,21,28,Jun-04,11,18.</t>
  </si>
  <si>
    <t>Sixteen emi collected from borrower by CA Dev Kumar/SF0096908 but not  posted her account,date-feb-12,Mar-05,12,19,26,Apr-02,09,23,30,May-07,14,21,28,Jun-04,11,18.
Rs.2556/- collected from borrower by CA Dev Kumar/SF0096908 but not posted her account,date-08-01-2025&amp;25-06-2025.
LO Dev Kumar Transfered to next branch on 26-07-2025.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</si>
</sst>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BH3736</v>
      </c>
      <c r="D5" s="63" t="str">
        <f>IF('Physical Cash at Safe'!D28="Yes", 'Physical Cash at Safe'!A4, 'Borrower Wise Details'!C5)</f>
        <v>Jhanjharpur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45878</v>
      </c>
      <c r="H5" s="107" t="s">
        <v>311</v>
      </c>
      <c r="I5" s="61">
        <v>45891</v>
      </c>
      <c r="J5" s="74" t="str">
        <f>IF('Physical Cash at Safe'!D28="Yes",'Physical Cash at Safe'!E28,IF('Borrower Wise Details'!D5&lt;&gt;"",'Borrower Wise Details'!D5,""))</f>
        <v>FN25-26-01914</v>
      </c>
      <c r="K5" s="81">
        <v>2</v>
      </c>
      <c r="L5" s="82">
        <v>14076</v>
      </c>
      <c r="M5" s="82">
        <v>0</v>
      </c>
      <c r="N5" s="82" t="s">
        <v>297</v>
      </c>
      <c r="O5" s="82" t="s">
        <v>303</v>
      </c>
      <c r="P5" s="82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Dev Kumar</v>
      </c>
      <c r="S5" s="74" t="str">
        <f>IF('Physical Cash at Safe'!$D$28="Yes", 'Physical Cash at Safe'!$C$28, IF('Borrower Wise Details'!H5&lt;&gt;"", 'Borrower Wise Details'!H5, ""))</f>
        <v>Credit Assistance</v>
      </c>
      <c r="T5" s="74" t="str">
        <f>IF('Physical Cash at Safe'!$D$28="Yes", 'Physical Cash at Safe'!$B$28, IF('Borrower Wise Details'!G5&lt;&gt;"", 'Borrower Wise Details'!G5, ""))</f>
        <v>SF0096908</v>
      </c>
      <c r="U5" s="77" t="s">
        <v>308</v>
      </c>
      <c r="V5" s="61">
        <v>45864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309</v>
      </c>
      <c r="Z5" s="61">
        <v>45889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14076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14076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45894</v>
      </c>
      <c r="AH5" s="70" t="s">
        <v>314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BH3736</v>
      </c>
      <c r="C5" s="50" t="str">
        <f>IF('Fraud Investigation Report'!D5="", "", 'Fraud Investigation Report'!D5)</f>
        <v>Jhanjharpur</v>
      </c>
      <c r="D5" s="68" t="str">
        <f>IF(OR('Fraud Investigation Report'!R5="", 'Fraud Investigation Report'!R5=0), "", 'Fraud Investigation Report'!R5)</f>
        <v>Dev Kumar</v>
      </c>
      <c r="E5" s="68" t="str">
        <f>IF(OR('Fraud Investigation Report'!T5="", 'Fraud Investigation Report'!T5=0), "", 'Fraud Investigation Report'!T5)</f>
        <v>SF0096908</v>
      </c>
      <c r="F5" s="68" t="str">
        <f>IF(OR('Fraud Investigation Report'!S5="", 'Fraud Investigation Report'!S5=0), "", 'Fraud Investigation Report'!S5)</f>
        <v>Credit Assistance</v>
      </c>
      <c r="G5" s="50" t="str">
        <f>IF('Fraud Investigation Report'!J5="", "", 'Fraud Investigation Report'!J5)</f>
        <v>FN25-26-01914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1836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14076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14076</v>
      </c>
      <c r="Q5" s="49"/>
      <c r="R5" s="84" t="s">
        <v>310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251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253</v>
      </c>
      <c r="B6" s="18">
        <v>45888</v>
      </c>
      <c r="C6" s="18">
        <v>45887</v>
      </c>
      <c r="D6" s="18">
        <v>45888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24</v>
      </c>
      <c r="C13" s="23">
        <f t="shared" ref="C13:C17" si="1">B13*A13</f>
        <v>2400</v>
      </c>
      <c r="D13" s="25">
        <v>24</v>
      </c>
      <c r="E13" s="23">
        <f t="shared" si="0"/>
        <v>2400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5" x14ac:dyDescent="0.35">
      <c r="A19" s="29"/>
      <c r="B19" s="30" t="s">
        <v>76</v>
      </c>
      <c r="C19" s="31">
        <f>SUM(C10:C18)</f>
        <v>15260</v>
      </c>
      <c r="D19" s="30" t="s">
        <v>76</v>
      </c>
      <c r="E19" s="31">
        <f>SUM(E10:E18)</f>
        <v>15260</v>
      </c>
    </row>
    <row r="20" spans="1:5" ht="30" customHeight="1" x14ac:dyDescent="0.35">
      <c r="A20" s="159" t="s">
        <v>97</v>
      </c>
      <c r="B20" s="160"/>
      <c r="C20" s="32">
        <v>15260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292</v>
      </c>
      <c r="C32" s="37" t="s">
        <v>82</v>
      </c>
      <c r="D32" s="136" t="s">
        <v>293</v>
      </c>
      <c r="E32" s="137"/>
    </row>
    <row r="33" spans="1:5" ht="18" customHeight="1" x14ac:dyDescent="0.35">
      <c r="A33" s="37" t="s">
        <v>83</v>
      </c>
      <c r="B33" s="106" t="s">
        <v>294</v>
      </c>
      <c r="C33" s="39" t="s">
        <v>84</v>
      </c>
      <c r="D33" s="130" t="s">
        <v>295</v>
      </c>
      <c r="E33" s="131"/>
    </row>
    <row r="34" spans="1:5" ht="26" x14ac:dyDescent="0.35">
      <c r="A34" s="39" t="s">
        <v>220</v>
      </c>
      <c r="B34" s="38" t="s">
        <v>296</v>
      </c>
      <c r="C34" s="39" t="s">
        <v>221</v>
      </c>
      <c r="D34" s="132" t="s">
        <v>300</v>
      </c>
      <c r="E34" s="133"/>
    </row>
    <row r="35" spans="1:5" ht="26" x14ac:dyDescent="0.35">
      <c r="A35" s="39" t="s">
        <v>222</v>
      </c>
      <c r="B35" s="38" t="s">
        <v>298</v>
      </c>
      <c r="C35" s="39" t="s">
        <v>224</v>
      </c>
      <c r="D35" s="132" t="s">
        <v>301</v>
      </c>
      <c r="E35" s="133"/>
    </row>
    <row r="36" spans="1:5" ht="25.5" customHeight="1" x14ac:dyDescent="0.35">
      <c r="A36" s="39" t="s">
        <v>223</v>
      </c>
      <c r="B36" s="38" t="s">
        <v>299</v>
      </c>
      <c r="C36" s="39" t="s">
        <v>225</v>
      </c>
      <c r="D36" s="134" t="s">
        <v>302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BH3736</v>
      </c>
      <c r="C5" s="119" t="str">
        <f>IF('Loan Outstanding Report'!$H$5="", "", 'Loan Outstanding Report'!$H$5)</f>
        <v>Jhanjharpur</v>
      </c>
      <c r="D5" s="41" t="s">
        <v>312</v>
      </c>
      <c r="E5" s="65">
        <v>45888</v>
      </c>
      <c r="F5" s="38" t="s">
        <v>289</v>
      </c>
      <c r="G5" s="49" t="s">
        <v>305</v>
      </c>
      <c r="H5" s="49" t="s">
        <v>255</v>
      </c>
      <c r="I5" s="120" t="s">
        <v>261</v>
      </c>
      <c r="J5" s="120" t="s">
        <v>264</v>
      </c>
      <c r="K5" s="120" t="s">
        <v>268</v>
      </c>
      <c r="L5" s="11">
        <v>355557190</v>
      </c>
      <c r="M5" s="65" t="s">
        <v>269</v>
      </c>
      <c r="N5" s="124">
        <v>45000</v>
      </c>
      <c r="O5" s="124">
        <v>720</v>
      </c>
      <c r="P5" s="121" t="s">
        <v>139</v>
      </c>
      <c r="Q5" s="80">
        <v>45700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306</v>
      </c>
    </row>
    <row r="6" spans="1:23" ht="25" customHeight="1" x14ac:dyDescent="0.3">
      <c r="A6" s="64">
        <v>2</v>
      </c>
      <c r="B6" s="60" t="str">
        <f>IF(J6&lt;&gt;"", $B$5, "")</f>
        <v>BH3736</v>
      </c>
      <c r="C6" s="119" t="str">
        <f>IF(J6&lt;&gt;"", $C$5, "")</f>
        <v>Jhanjharpur</v>
      </c>
      <c r="D6" s="41" t="str">
        <f>IF(J6&lt;&gt;"", $D$5, "")</f>
        <v>FN25-26-01914</v>
      </c>
      <c r="E6" s="65">
        <v>45888</v>
      </c>
      <c r="F6" s="38" t="str">
        <f>IF(J6&lt;&gt;"", $F$5, "")</f>
        <v>Dev Kumar</v>
      </c>
      <c r="G6" s="49" t="str">
        <f>IF(J6&lt;&gt;"", $G$5, "")</f>
        <v>SF0096908</v>
      </c>
      <c r="H6" s="49" t="str">
        <f>IF(J6&lt;&gt;"", $H$5, "")</f>
        <v>Credit Assistance</v>
      </c>
      <c r="I6" s="120" t="s">
        <v>261</v>
      </c>
      <c r="J6" s="120" t="s">
        <v>264</v>
      </c>
      <c r="K6" s="120" t="s">
        <v>268</v>
      </c>
      <c r="L6" s="11">
        <v>355557190</v>
      </c>
      <c r="M6" s="65" t="s">
        <v>269</v>
      </c>
      <c r="N6" s="124">
        <v>45000</v>
      </c>
      <c r="O6" s="124">
        <v>720</v>
      </c>
      <c r="P6" s="121" t="s">
        <v>139</v>
      </c>
      <c r="Q6" s="80">
        <v>45721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306</v>
      </c>
    </row>
    <row r="7" spans="1:23" ht="25" customHeight="1" x14ac:dyDescent="0.3">
      <c r="A7" s="64">
        <v>3</v>
      </c>
      <c r="B7" s="60" t="str">
        <f t="shared" ref="B7:B70" si="2">IF(J7&lt;&gt;"", $B$5, "")</f>
        <v>BH3736</v>
      </c>
      <c r="C7" s="119" t="str">
        <f t="shared" ref="C7:C70" si="3">IF(J7&lt;&gt;"", $C$5, "")</f>
        <v>Jhanjharpur</v>
      </c>
      <c r="D7" s="41" t="str">
        <f t="shared" ref="D7:D70" si="4">IF(J7&lt;&gt;"", $D$5, "")</f>
        <v>FN25-26-01914</v>
      </c>
      <c r="E7" s="65">
        <v>45888</v>
      </c>
      <c r="F7" s="38" t="str">
        <f t="shared" ref="F7:F70" si="5">IF(J7&lt;&gt;"", $F$5, "")</f>
        <v>Dev Kumar</v>
      </c>
      <c r="G7" s="49" t="str">
        <f t="shared" ref="G7:G70" si="6">IF(J7&lt;&gt;"", $G$5, "")</f>
        <v>SF0096908</v>
      </c>
      <c r="H7" s="49" t="str">
        <f t="shared" ref="H7:H70" si="7">IF(J7&lt;&gt;"", $H$5, "")</f>
        <v>Credit Assistance</v>
      </c>
      <c r="I7" s="120" t="s">
        <v>261</v>
      </c>
      <c r="J7" s="120" t="s">
        <v>264</v>
      </c>
      <c r="K7" s="120" t="s">
        <v>268</v>
      </c>
      <c r="L7" s="11">
        <v>355557190</v>
      </c>
      <c r="M7" s="65" t="s">
        <v>269</v>
      </c>
      <c r="N7" s="124">
        <v>45000</v>
      </c>
      <c r="O7" s="124">
        <v>720</v>
      </c>
      <c r="P7" s="121" t="s">
        <v>139</v>
      </c>
      <c r="Q7" s="80">
        <v>45728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306</v>
      </c>
    </row>
    <row r="8" spans="1:23" ht="25" customHeight="1" x14ac:dyDescent="0.3">
      <c r="A8" s="64">
        <v>4</v>
      </c>
      <c r="B8" s="60" t="str">
        <f t="shared" si="2"/>
        <v>BH3736</v>
      </c>
      <c r="C8" s="119" t="str">
        <f t="shared" si="3"/>
        <v>Jhanjharpur</v>
      </c>
      <c r="D8" s="41" t="str">
        <f t="shared" si="4"/>
        <v>FN25-26-01914</v>
      </c>
      <c r="E8" s="65">
        <v>45888</v>
      </c>
      <c r="F8" s="38" t="str">
        <f t="shared" si="5"/>
        <v>Dev Kumar</v>
      </c>
      <c r="G8" s="49" t="str">
        <f t="shared" si="6"/>
        <v>SF0096908</v>
      </c>
      <c r="H8" s="49" t="str">
        <f t="shared" si="7"/>
        <v>Credit Assistance</v>
      </c>
      <c r="I8" s="120" t="s">
        <v>261</v>
      </c>
      <c r="J8" s="120" t="s">
        <v>264</v>
      </c>
      <c r="K8" s="120" t="s">
        <v>268</v>
      </c>
      <c r="L8" s="11">
        <v>355557190</v>
      </c>
      <c r="M8" s="65" t="s">
        <v>269</v>
      </c>
      <c r="N8" s="124">
        <v>45000</v>
      </c>
      <c r="O8" s="124">
        <v>720</v>
      </c>
      <c r="P8" s="121" t="s">
        <v>139</v>
      </c>
      <c r="Q8" s="80">
        <v>45735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201</v>
      </c>
      <c r="W8" s="122" t="s">
        <v>306</v>
      </c>
    </row>
    <row r="9" spans="1:23" ht="25" customHeight="1" x14ac:dyDescent="0.3">
      <c r="A9" s="64">
        <v>5</v>
      </c>
      <c r="B9" s="60" t="str">
        <f t="shared" si="2"/>
        <v>BH3736</v>
      </c>
      <c r="C9" s="119" t="str">
        <f t="shared" si="3"/>
        <v>Jhanjharpur</v>
      </c>
      <c r="D9" s="41" t="str">
        <f t="shared" si="4"/>
        <v>FN25-26-01914</v>
      </c>
      <c r="E9" s="65">
        <v>45888</v>
      </c>
      <c r="F9" s="38" t="str">
        <f t="shared" si="5"/>
        <v>Dev Kumar</v>
      </c>
      <c r="G9" s="49" t="str">
        <f t="shared" si="6"/>
        <v>SF0096908</v>
      </c>
      <c r="H9" s="49" t="str">
        <f t="shared" si="7"/>
        <v>Credit Assistance</v>
      </c>
      <c r="I9" s="120" t="s">
        <v>261</v>
      </c>
      <c r="J9" s="120" t="s">
        <v>264</v>
      </c>
      <c r="K9" s="120" t="s">
        <v>268</v>
      </c>
      <c r="L9" s="11">
        <v>355557190</v>
      </c>
      <c r="M9" s="65" t="s">
        <v>269</v>
      </c>
      <c r="N9" s="124">
        <v>45000</v>
      </c>
      <c r="O9" s="124">
        <v>720</v>
      </c>
      <c r="P9" s="121" t="s">
        <v>139</v>
      </c>
      <c r="Q9" s="80">
        <v>45742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201</v>
      </c>
      <c r="W9" s="122" t="s">
        <v>306</v>
      </c>
    </row>
    <row r="10" spans="1:23" ht="25" customHeight="1" x14ac:dyDescent="0.3">
      <c r="A10" s="64">
        <v>6</v>
      </c>
      <c r="B10" s="60" t="str">
        <f t="shared" si="2"/>
        <v>BH3736</v>
      </c>
      <c r="C10" s="119" t="str">
        <f t="shared" si="3"/>
        <v>Jhanjharpur</v>
      </c>
      <c r="D10" s="41" t="str">
        <f t="shared" si="4"/>
        <v>FN25-26-01914</v>
      </c>
      <c r="E10" s="65">
        <v>45888</v>
      </c>
      <c r="F10" s="38" t="str">
        <f t="shared" si="5"/>
        <v>Dev Kumar</v>
      </c>
      <c r="G10" s="49" t="str">
        <f t="shared" si="6"/>
        <v>SF0096908</v>
      </c>
      <c r="H10" s="49" t="str">
        <f t="shared" si="7"/>
        <v>Credit Assistance</v>
      </c>
      <c r="I10" s="120" t="s">
        <v>261</v>
      </c>
      <c r="J10" s="120" t="s">
        <v>264</v>
      </c>
      <c r="K10" s="120" t="s">
        <v>268</v>
      </c>
      <c r="L10" s="11">
        <v>355557190</v>
      </c>
      <c r="M10" s="65" t="s">
        <v>269</v>
      </c>
      <c r="N10" s="124">
        <v>45000</v>
      </c>
      <c r="O10" s="124">
        <v>720</v>
      </c>
      <c r="P10" s="121" t="s">
        <v>139</v>
      </c>
      <c r="Q10" s="80">
        <v>45749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201</v>
      </c>
      <c r="W10" s="122" t="s">
        <v>306</v>
      </c>
    </row>
    <row r="11" spans="1:23" ht="25" customHeight="1" x14ac:dyDescent="0.3">
      <c r="A11" s="64">
        <v>7</v>
      </c>
      <c r="B11" s="60" t="str">
        <f t="shared" si="2"/>
        <v>BH3736</v>
      </c>
      <c r="C11" s="119" t="str">
        <f t="shared" si="3"/>
        <v>Jhanjharpur</v>
      </c>
      <c r="D11" s="41" t="str">
        <f t="shared" si="4"/>
        <v>FN25-26-01914</v>
      </c>
      <c r="E11" s="65">
        <v>45888</v>
      </c>
      <c r="F11" s="38" t="str">
        <f t="shared" si="5"/>
        <v>Dev Kumar</v>
      </c>
      <c r="G11" s="49" t="str">
        <f t="shared" si="6"/>
        <v>SF0096908</v>
      </c>
      <c r="H11" s="49" t="str">
        <f t="shared" si="7"/>
        <v>Credit Assistance</v>
      </c>
      <c r="I11" s="120" t="s">
        <v>261</v>
      </c>
      <c r="J11" s="120" t="s">
        <v>264</v>
      </c>
      <c r="K11" s="120" t="s">
        <v>268</v>
      </c>
      <c r="L11" s="11">
        <v>355557190</v>
      </c>
      <c r="M11" s="65" t="s">
        <v>269</v>
      </c>
      <c r="N11" s="124">
        <v>45000</v>
      </c>
      <c r="O11" s="124">
        <v>720</v>
      </c>
      <c r="P11" s="121" t="s">
        <v>139</v>
      </c>
      <c r="Q11" s="80">
        <v>45756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201</v>
      </c>
      <c r="W11" s="122" t="s">
        <v>306</v>
      </c>
    </row>
    <row r="12" spans="1:23" ht="25" customHeight="1" x14ac:dyDescent="0.3">
      <c r="A12" s="64">
        <v>8</v>
      </c>
      <c r="B12" s="60" t="str">
        <f t="shared" si="2"/>
        <v>BH3736</v>
      </c>
      <c r="C12" s="119" t="str">
        <f t="shared" si="3"/>
        <v>Jhanjharpur</v>
      </c>
      <c r="D12" s="41" t="str">
        <f t="shared" si="4"/>
        <v>FN25-26-01914</v>
      </c>
      <c r="E12" s="65">
        <v>45888</v>
      </c>
      <c r="F12" s="38" t="str">
        <f t="shared" si="5"/>
        <v>Dev Kumar</v>
      </c>
      <c r="G12" s="49" t="str">
        <f t="shared" si="6"/>
        <v>SF0096908</v>
      </c>
      <c r="H12" s="49" t="str">
        <f t="shared" si="7"/>
        <v>Credit Assistance</v>
      </c>
      <c r="I12" s="120" t="s">
        <v>261</v>
      </c>
      <c r="J12" s="120" t="s">
        <v>264</v>
      </c>
      <c r="K12" s="120" t="s">
        <v>268</v>
      </c>
      <c r="L12" s="11">
        <v>355557190</v>
      </c>
      <c r="M12" s="65" t="s">
        <v>269</v>
      </c>
      <c r="N12" s="124">
        <v>45000</v>
      </c>
      <c r="O12" s="124">
        <v>720</v>
      </c>
      <c r="P12" s="121" t="s">
        <v>139</v>
      </c>
      <c r="Q12" s="80">
        <v>45770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201</v>
      </c>
      <c r="W12" s="122" t="s">
        <v>306</v>
      </c>
    </row>
    <row r="13" spans="1:23" ht="25" customHeight="1" x14ac:dyDescent="0.3">
      <c r="A13" s="64">
        <v>9</v>
      </c>
      <c r="B13" s="60" t="str">
        <f t="shared" si="2"/>
        <v>BH3736</v>
      </c>
      <c r="C13" s="119" t="str">
        <f t="shared" si="3"/>
        <v>Jhanjharpur</v>
      </c>
      <c r="D13" s="41" t="str">
        <f t="shared" si="4"/>
        <v>FN25-26-01914</v>
      </c>
      <c r="E13" s="65">
        <v>45888</v>
      </c>
      <c r="F13" s="38" t="str">
        <f t="shared" si="5"/>
        <v>Dev Kumar</v>
      </c>
      <c r="G13" s="49" t="str">
        <f t="shared" si="6"/>
        <v>SF0096908</v>
      </c>
      <c r="H13" s="49" t="str">
        <f t="shared" si="7"/>
        <v>Credit Assistance</v>
      </c>
      <c r="I13" s="120" t="s">
        <v>261</v>
      </c>
      <c r="J13" s="120" t="s">
        <v>264</v>
      </c>
      <c r="K13" s="120" t="s">
        <v>268</v>
      </c>
      <c r="L13" s="11">
        <v>355557190</v>
      </c>
      <c r="M13" s="65" t="s">
        <v>269</v>
      </c>
      <c r="N13" s="124">
        <v>45000</v>
      </c>
      <c r="O13" s="124">
        <v>720</v>
      </c>
      <c r="P13" s="121" t="s">
        <v>139</v>
      </c>
      <c r="Q13" s="80">
        <v>45777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201</v>
      </c>
      <c r="W13" s="122" t="s">
        <v>306</v>
      </c>
    </row>
    <row r="14" spans="1:23" ht="25" customHeight="1" x14ac:dyDescent="0.3">
      <c r="A14" s="64">
        <v>10</v>
      </c>
      <c r="B14" s="60" t="str">
        <f t="shared" si="2"/>
        <v>BH3736</v>
      </c>
      <c r="C14" s="119" t="str">
        <f t="shared" si="3"/>
        <v>Jhanjharpur</v>
      </c>
      <c r="D14" s="41" t="str">
        <f t="shared" si="4"/>
        <v>FN25-26-01914</v>
      </c>
      <c r="E14" s="65">
        <v>45888</v>
      </c>
      <c r="F14" s="38" t="str">
        <f t="shared" si="5"/>
        <v>Dev Kumar</v>
      </c>
      <c r="G14" s="49" t="str">
        <f t="shared" si="6"/>
        <v>SF0096908</v>
      </c>
      <c r="H14" s="49" t="str">
        <f t="shared" si="7"/>
        <v>Credit Assistance</v>
      </c>
      <c r="I14" s="120" t="s">
        <v>261</v>
      </c>
      <c r="J14" s="120" t="s">
        <v>264</v>
      </c>
      <c r="K14" s="120" t="s">
        <v>268</v>
      </c>
      <c r="L14" s="11">
        <v>355557190</v>
      </c>
      <c r="M14" s="65" t="s">
        <v>269</v>
      </c>
      <c r="N14" s="124">
        <v>45000</v>
      </c>
      <c r="O14" s="124">
        <v>720</v>
      </c>
      <c r="P14" s="121" t="s">
        <v>139</v>
      </c>
      <c r="Q14" s="80">
        <v>45784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201</v>
      </c>
      <c r="W14" s="122" t="s">
        <v>306</v>
      </c>
    </row>
    <row r="15" spans="1:23" ht="25" customHeight="1" x14ac:dyDescent="0.3">
      <c r="A15" s="64">
        <v>11</v>
      </c>
      <c r="B15" s="60" t="str">
        <f t="shared" si="2"/>
        <v>BH3736</v>
      </c>
      <c r="C15" s="119" t="str">
        <f t="shared" si="3"/>
        <v>Jhanjharpur</v>
      </c>
      <c r="D15" s="41" t="str">
        <f t="shared" si="4"/>
        <v>FN25-26-01914</v>
      </c>
      <c r="E15" s="65">
        <v>45888</v>
      </c>
      <c r="F15" s="38" t="str">
        <f t="shared" si="5"/>
        <v>Dev Kumar</v>
      </c>
      <c r="G15" s="49" t="str">
        <f t="shared" si="6"/>
        <v>SF0096908</v>
      </c>
      <c r="H15" s="49" t="str">
        <f t="shared" si="7"/>
        <v>Credit Assistance</v>
      </c>
      <c r="I15" s="120" t="s">
        <v>261</v>
      </c>
      <c r="J15" s="120" t="s">
        <v>264</v>
      </c>
      <c r="K15" s="120" t="s">
        <v>268</v>
      </c>
      <c r="L15" s="11">
        <v>355557190</v>
      </c>
      <c r="M15" s="65" t="s">
        <v>269</v>
      </c>
      <c r="N15" s="124">
        <v>45000</v>
      </c>
      <c r="O15" s="124">
        <v>720</v>
      </c>
      <c r="P15" s="121" t="s">
        <v>139</v>
      </c>
      <c r="Q15" s="80">
        <v>45791</v>
      </c>
      <c r="R15" s="124">
        <v>720</v>
      </c>
      <c r="S15" s="124">
        <v>0</v>
      </c>
      <c r="T15" s="124">
        <v>0</v>
      </c>
      <c r="U15" s="125">
        <f t="shared" si="1"/>
        <v>720</v>
      </c>
      <c r="V15" s="117" t="s">
        <v>201</v>
      </c>
      <c r="W15" s="122" t="s">
        <v>306</v>
      </c>
    </row>
    <row r="16" spans="1:23" ht="25" customHeight="1" x14ac:dyDescent="0.3">
      <c r="A16" s="64">
        <v>12</v>
      </c>
      <c r="B16" s="60" t="str">
        <f t="shared" si="2"/>
        <v>BH3736</v>
      </c>
      <c r="C16" s="119" t="str">
        <f t="shared" si="3"/>
        <v>Jhanjharpur</v>
      </c>
      <c r="D16" s="41" t="str">
        <f t="shared" si="4"/>
        <v>FN25-26-01914</v>
      </c>
      <c r="E16" s="65">
        <v>45888</v>
      </c>
      <c r="F16" s="38" t="str">
        <f t="shared" si="5"/>
        <v>Dev Kumar</v>
      </c>
      <c r="G16" s="49" t="str">
        <f t="shared" si="6"/>
        <v>SF0096908</v>
      </c>
      <c r="H16" s="49" t="str">
        <f t="shared" si="7"/>
        <v>Credit Assistance</v>
      </c>
      <c r="I16" s="120" t="s">
        <v>261</v>
      </c>
      <c r="J16" s="120" t="s">
        <v>264</v>
      </c>
      <c r="K16" s="120" t="s">
        <v>268</v>
      </c>
      <c r="L16" s="11">
        <v>355557190</v>
      </c>
      <c r="M16" s="65" t="s">
        <v>269</v>
      </c>
      <c r="N16" s="124">
        <v>45000</v>
      </c>
      <c r="O16" s="124">
        <v>720</v>
      </c>
      <c r="P16" s="121" t="s">
        <v>139</v>
      </c>
      <c r="Q16" s="80">
        <v>45798</v>
      </c>
      <c r="R16" s="124">
        <v>720</v>
      </c>
      <c r="S16" s="124">
        <v>0</v>
      </c>
      <c r="T16" s="124">
        <v>0</v>
      </c>
      <c r="U16" s="125">
        <f t="shared" si="1"/>
        <v>720</v>
      </c>
      <c r="V16" s="117" t="s">
        <v>201</v>
      </c>
      <c r="W16" s="122" t="s">
        <v>306</v>
      </c>
    </row>
    <row r="17" spans="1:23" ht="25" customHeight="1" x14ac:dyDescent="0.3">
      <c r="A17" s="64">
        <v>13</v>
      </c>
      <c r="B17" s="60" t="str">
        <f t="shared" si="2"/>
        <v>BH3736</v>
      </c>
      <c r="C17" s="119" t="str">
        <f t="shared" si="3"/>
        <v>Jhanjharpur</v>
      </c>
      <c r="D17" s="41" t="str">
        <f t="shared" si="4"/>
        <v>FN25-26-01914</v>
      </c>
      <c r="E17" s="65">
        <v>45888</v>
      </c>
      <c r="F17" s="38" t="str">
        <f t="shared" si="5"/>
        <v>Dev Kumar</v>
      </c>
      <c r="G17" s="49" t="str">
        <f t="shared" si="6"/>
        <v>SF0096908</v>
      </c>
      <c r="H17" s="49" t="str">
        <f t="shared" si="7"/>
        <v>Credit Assistance</v>
      </c>
      <c r="I17" s="120" t="s">
        <v>261</v>
      </c>
      <c r="J17" s="120" t="s">
        <v>264</v>
      </c>
      <c r="K17" s="120" t="s">
        <v>268</v>
      </c>
      <c r="L17" s="11">
        <v>355557190</v>
      </c>
      <c r="M17" s="65" t="s">
        <v>269</v>
      </c>
      <c r="N17" s="124">
        <v>45000</v>
      </c>
      <c r="O17" s="124">
        <v>720</v>
      </c>
      <c r="P17" s="121" t="s">
        <v>139</v>
      </c>
      <c r="Q17" s="80">
        <v>45805</v>
      </c>
      <c r="R17" s="124">
        <v>720</v>
      </c>
      <c r="S17" s="124">
        <v>0</v>
      </c>
      <c r="T17" s="124">
        <v>0</v>
      </c>
      <c r="U17" s="125">
        <f t="shared" si="1"/>
        <v>720</v>
      </c>
      <c r="V17" s="117" t="s">
        <v>201</v>
      </c>
      <c r="W17" s="122" t="s">
        <v>306</v>
      </c>
    </row>
    <row r="18" spans="1:23" ht="25" customHeight="1" x14ac:dyDescent="0.3">
      <c r="A18" s="64">
        <v>14</v>
      </c>
      <c r="B18" s="60" t="str">
        <f t="shared" si="2"/>
        <v>BH3736</v>
      </c>
      <c r="C18" s="119" t="str">
        <f t="shared" si="3"/>
        <v>Jhanjharpur</v>
      </c>
      <c r="D18" s="41" t="str">
        <f t="shared" si="4"/>
        <v>FN25-26-01914</v>
      </c>
      <c r="E18" s="65">
        <v>45888</v>
      </c>
      <c r="F18" s="38" t="str">
        <f t="shared" si="5"/>
        <v>Dev Kumar</v>
      </c>
      <c r="G18" s="49" t="str">
        <f t="shared" si="6"/>
        <v>SF0096908</v>
      </c>
      <c r="H18" s="49" t="str">
        <f t="shared" si="7"/>
        <v>Credit Assistance</v>
      </c>
      <c r="I18" s="120" t="s">
        <v>261</v>
      </c>
      <c r="J18" s="120" t="s">
        <v>264</v>
      </c>
      <c r="K18" s="120" t="s">
        <v>268</v>
      </c>
      <c r="L18" s="11">
        <v>355557190</v>
      </c>
      <c r="M18" s="65" t="s">
        <v>269</v>
      </c>
      <c r="N18" s="124">
        <v>45000</v>
      </c>
      <c r="O18" s="124">
        <v>720</v>
      </c>
      <c r="P18" s="121" t="s">
        <v>139</v>
      </c>
      <c r="Q18" s="80">
        <v>45812</v>
      </c>
      <c r="R18" s="124">
        <v>720</v>
      </c>
      <c r="S18" s="124">
        <v>0</v>
      </c>
      <c r="T18" s="124">
        <v>0</v>
      </c>
      <c r="U18" s="125">
        <f t="shared" si="1"/>
        <v>720</v>
      </c>
      <c r="V18" s="117" t="s">
        <v>201</v>
      </c>
      <c r="W18" s="122" t="s">
        <v>306</v>
      </c>
    </row>
    <row r="19" spans="1:23" ht="25" customHeight="1" x14ac:dyDescent="0.3">
      <c r="A19" s="64">
        <v>15</v>
      </c>
      <c r="B19" s="60" t="str">
        <f t="shared" si="2"/>
        <v>BH3736</v>
      </c>
      <c r="C19" s="119" t="str">
        <f t="shared" si="3"/>
        <v>Jhanjharpur</v>
      </c>
      <c r="D19" s="41" t="str">
        <f t="shared" si="4"/>
        <v>FN25-26-01914</v>
      </c>
      <c r="E19" s="65">
        <v>45888</v>
      </c>
      <c r="F19" s="38" t="str">
        <f t="shared" si="5"/>
        <v>Dev Kumar</v>
      </c>
      <c r="G19" s="49" t="str">
        <f t="shared" si="6"/>
        <v>SF0096908</v>
      </c>
      <c r="H19" s="49" t="str">
        <f t="shared" si="7"/>
        <v>Credit Assistance</v>
      </c>
      <c r="I19" s="120" t="s">
        <v>261</v>
      </c>
      <c r="J19" s="120" t="s">
        <v>264</v>
      </c>
      <c r="K19" s="120" t="s">
        <v>268</v>
      </c>
      <c r="L19" s="11">
        <v>355557190</v>
      </c>
      <c r="M19" s="65" t="s">
        <v>269</v>
      </c>
      <c r="N19" s="124">
        <v>45000</v>
      </c>
      <c r="O19" s="124">
        <v>720</v>
      </c>
      <c r="P19" s="121" t="s">
        <v>139</v>
      </c>
      <c r="Q19" s="80">
        <v>45819</v>
      </c>
      <c r="R19" s="124">
        <v>720</v>
      </c>
      <c r="S19" s="124">
        <v>0</v>
      </c>
      <c r="T19" s="124">
        <v>0</v>
      </c>
      <c r="U19" s="125">
        <f t="shared" si="1"/>
        <v>720</v>
      </c>
      <c r="V19" s="117" t="s">
        <v>201</v>
      </c>
      <c r="W19" s="122" t="s">
        <v>306</v>
      </c>
    </row>
    <row r="20" spans="1:23" ht="25" customHeight="1" x14ac:dyDescent="0.3">
      <c r="A20" s="64">
        <v>16</v>
      </c>
      <c r="B20" s="60" t="str">
        <f t="shared" si="2"/>
        <v>BH3736</v>
      </c>
      <c r="C20" s="119" t="str">
        <f t="shared" si="3"/>
        <v>Jhanjharpur</v>
      </c>
      <c r="D20" s="41" t="str">
        <f t="shared" si="4"/>
        <v>FN25-26-01914</v>
      </c>
      <c r="E20" s="65">
        <v>45888</v>
      </c>
      <c r="F20" s="38" t="str">
        <f t="shared" si="5"/>
        <v>Dev Kumar</v>
      </c>
      <c r="G20" s="49" t="str">
        <f t="shared" si="6"/>
        <v>SF0096908</v>
      </c>
      <c r="H20" s="49" t="str">
        <f t="shared" si="7"/>
        <v>Credit Assistance</v>
      </c>
      <c r="I20" s="120" t="s">
        <v>261</v>
      </c>
      <c r="J20" s="120" t="s">
        <v>264</v>
      </c>
      <c r="K20" s="120" t="s">
        <v>268</v>
      </c>
      <c r="L20" s="11">
        <v>355557190</v>
      </c>
      <c r="M20" s="65" t="s">
        <v>269</v>
      </c>
      <c r="N20" s="124">
        <v>45000</v>
      </c>
      <c r="O20" s="124">
        <v>720</v>
      </c>
      <c r="P20" s="121" t="s">
        <v>139</v>
      </c>
      <c r="Q20" s="80">
        <v>45826</v>
      </c>
      <c r="R20" s="124">
        <v>720</v>
      </c>
      <c r="S20" s="124">
        <v>0</v>
      </c>
      <c r="T20" s="124">
        <v>0</v>
      </c>
      <c r="U20" s="125">
        <f t="shared" si="1"/>
        <v>720</v>
      </c>
      <c r="V20" s="117" t="s">
        <v>201</v>
      </c>
      <c r="W20" s="122" t="s">
        <v>306</v>
      </c>
    </row>
    <row r="21" spans="1:23" ht="25" customHeight="1" x14ac:dyDescent="0.3">
      <c r="A21" s="64">
        <v>17</v>
      </c>
      <c r="B21" s="60" t="str">
        <f t="shared" si="2"/>
        <v>BH3736</v>
      </c>
      <c r="C21" s="119" t="str">
        <f t="shared" si="3"/>
        <v>Jhanjharpur</v>
      </c>
      <c r="D21" s="41" t="str">
        <f t="shared" si="4"/>
        <v>FN25-26-01914</v>
      </c>
      <c r="E21" s="65">
        <v>45888</v>
      </c>
      <c r="F21" s="38" t="str">
        <f t="shared" si="5"/>
        <v>Dev Kumar</v>
      </c>
      <c r="G21" s="49" t="str">
        <f t="shared" si="6"/>
        <v>SF0096908</v>
      </c>
      <c r="H21" s="49" t="str">
        <f t="shared" si="7"/>
        <v>Credit Assistance</v>
      </c>
      <c r="I21" s="120" t="s">
        <v>261</v>
      </c>
      <c r="J21" s="120" t="s">
        <v>280</v>
      </c>
      <c r="K21" s="120" t="s">
        <v>283</v>
      </c>
      <c r="L21" s="11">
        <v>355052446</v>
      </c>
      <c r="M21" s="65" t="s">
        <v>284</v>
      </c>
      <c r="N21" s="124">
        <v>45000</v>
      </c>
      <c r="O21" s="124">
        <v>720</v>
      </c>
      <c r="P21" s="121" t="s">
        <v>139</v>
      </c>
      <c r="Q21" s="80">
        <v>45665</v>
      </c>
      <c r="R21" s="124">
        <v>720</v>
      </c>
      <c r="S21" s="124">
        <v>0</v>
      </c>
      <c r="T21" s="124">
        <v>0</v>
      </c>
      <c r="U21" s="125">
        <f t="shared" si="1"/>
        <v>720</v>
      </c>
      <c r="V21" s="117" t="s">
        <v>201</v>
      </c>
      <c r="W21" s="122" t="s">
        <v>306</v>
      </c>
    </row>
    <row r="22" spans="1:23" ht="25" customHeight="1" x14ac:dyDescent="0.3">
      <c r="A22" s="64">
        <v>18</v>
      </c>
      <c r="B22" s="60" t="str">
        <f t="shared" si="2"/>
        <v>BH3736</v>
      </c>
      <c r="C22" s="119" t="str">
        <f t="shared" si="3"/>
        <v>Jhanjharpur</v>
      </c>
      <c r="D22" s="41" t="str">
        <f t="shared" si="4"/>
        <v>FN25-26-01914</v>
      </c>
      <c r="E22" s="65">
        <v>45888</v>
      </c>
      <c r="F22" s="38" t="str">
        <f t="shared" si="5"/>
        <v>Dev Kumar</v>
      </c>
      <c r="G22" s="49" t="str">
        <f t="shared" si="6"/>
        <v>SF0096908</v>
      </c>
      <c r="H22" s="49" t="str">
        <f t="shared" si="7"/>
        <v>Credit Assistance</v>
      </c>
      <c r="I22" s="120" t="s">
        <v>261</v>
      </c>
      <c r="J22" s="120" t="s">
        <v>280</v>
      </c>
      <c r="K22" s="120" t="s">
        <v>283</v>
      </c>
      <c r="L22" s="11">
        <v>355052446</v>
      </c>
      <c r="M22" s="65" t="s">
        <v>284</v>
      </c>
      <c r="N22" s="124">
        <v>45000</v>
      </c>
      <c r="O22" s="124">
        <v>720</v>
      </c>
      <c r="P22" s="121" t="s">
        <v>141</v>
      </c>
      <c r="Q22" s="80">
        <v>45833</v>
      </c>
      <c r="R22" s="124">
        <v>1836</v>
      </c>
      <c r="S22" s="124">
        <v>0</v>
      </c>
      <c r="T22" s="124">
        <v>0</v>
      </c>
      <c r="U22" s="125">
        <f t="shared" si="1"/>
        <v>1836</v>
      </c>
      <c r="V22" s="117" t="s">
        <v>201</v>
      </c>
      <c r="W22" s="122" t="s">
        <v>307</v>
      </c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6" sqref="BR6"/>
    </sheetView>
  </sheetViews>
  <sheetFormatPr defaultColWidth="0" defaultRowHeight="14.5" zeroHeight="1" x14ac:dyDescent="0.35"/>
  <cols>
    <col min="1" max="1" width="14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247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256</v>
      </c>
      <c r="C5" s="38" t="s">
        <v>257</v>
      </c>
      <c r="D5" s="38" t="s">
        <v>252</v>
      </c>
      <c r="E5" s="38" t="s">
        <v>252</v>
      </c>
      <c r="F5" s="38" t="s">
        <v>258</v>
      </c>
      <c r="G5" s="84" t="s">
        <v>249</v>
      </c>
      <c r="H5" s="38" t="s">
        <v>250</v>
      </c>
      <c r="I5" s="84">
        <v>213537</v>
      </c>
      <c r="J5" s="38" t="s">
        <v>259</v>
      </c>
      <c r="K5" s="84">
        <v>213537</v>
      </c>
      <c r="L5" s="84" t="s">
        <v>260</v>
      </c>
      <c r="M5" s="38" t="s">
        <v>254</v>
      </c>
      <c r="N5" s="84">
        <v>486741</v>
      </c>
      <c r="O5" s="84" t="s">
        <v>261</v>
      </c>
      <c r="P5" s="84">
        <v>799540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355557190</v>
      </c>
      <c r="Z5" s="38" t="s">
        <v>268</v>
      </c>
      <c r="AA5" s="108" t="s">
        <v>269</v>
      </c>
      <c r="AB5" s="84">
        <v>45000</v>
      </c>
      <c r="AC5" s="108"/>
      <c r="AD5" s="84">
        <v>75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274</v>
      </c>
      <c r="AJ5" s="84">
        <v>720</v>
      </c>
      <c r="AK5" s="84">
        <v>720</v>
      </c>
      <c r="AL5" s="108" t="s">
        <v>275</v>
      </c>
      <c r="AM5" s="84">
        <v>30796.31</v>
      </c>
      <c r="AN5" s="112">
        <v>8083.69</v>
      </c>
      <c r="AO5" s="112">
        <v>38880</v>
      </c>
      <c r="AP5" s="112">
        <v>14203.69</v>
      </c>
      <c r="AQ5" s="112">
        <v>754.31</v>
      </c>
      <c r="AR5" s="112">
        <v>14958</v>
      </c>
      <c r="AS5" s="112">
        <v>14203.69</v>
      </c>
      <c r="AT5" s="112">
        <v>754.31</v>
      </c>
      <c r="AU5" s="112">
        <v>14958</v>
      </c>
      <c r="AV5" s="84">
        <v>75</v>
      </c>
      <c r="AW5" s="84"/>
      <c r="AX5" s="84"/>
      <c r="AY5" s="108"/>
      <c r="AZ5" s="84"/>
      <c r="BA5" s="84"/>
      <c r="BB5" s="84" t="s">
        <v>276</v>
      </c>
      <c r="BC5" s="84"/>
      <c r="BD5" s="108"/>
      <c r="BE5" s="84">
        <v>0</v>
      </c>
      <c r="BF5" s="38" t="s">
        <v>264</v>
      </c>
      <c r="BG5" s="84" t="s">
        <v>277</v>
      </c>
      <c r="BH5" s="114" t="s">
        <v>278</v>
      </c>
      <c r="BI5" s="38" t="s">
        <v>110</v>
      </c>
      <c r="BJ5" s="85">
        <v>45887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11520</v>
      </c>
      <c r="BQ5" s="117" t="s">
        <v>201</v>
      </c>
      <c r="BR5" s="118" t="s">
        <v>313</v>
      </c>
    </row>
    <row r="6" spans="1:70" s="113" customFormat="1" ht="15" customHeight="1" x14ac:dyDescent="0.35">
      <c r="A6" s="84">
        <v>2</v>
      </c>
      <c r="B6" s="38" t="s">
        <v>256</v>
      </c>
      <c r="C6" s="38" t="s">
        <v>257</v>
      </c>
      <c r="D6" s="38" t="s">
        <v>252</v>
      </c>
      <c r="E6" s="38" t="s">
        <v>252</v>
      </c>
      <c r="F6" s="38" t="s">
        <v>258</v>
      </c>
      <c r="G6" s="84" t="s">
        <v>249</v>
      </c>
      <c r="H6" s="38" t="s">
        <v>250</v>
      </c>
      <c r="I6" s="84">
        <v>213537</v>
      </c>
      <c r="J6" s="38" t="s">
        <v>259</v>
      </c>
      <c r="K6" s="84">
        <v>213537</v>
      </c>
      <c r="L6" s="84" t="s">
        <v>260</v>
      </c>
      <c r="M6" s="38" t="s">
        <v>254</v>
      </c>
      <c r="N6" s="84">
        <v>486741</v>
      </c>
      <c r="O6" s="84" t="s">
        <v>261</v>
      </c>
      <c r="P6" s="84">
        <v>772224</v>
      </c>
      <c r="Q6" s="38" t="s">
        <v>279</v>
      </c>
      <c r="R6" s="38" t="s">
        <v>263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541</v>
      </c>
      <c r="X6" s="38" t="s">
        <v>267</v>
      </c>
      <c r="Y6" s="84">
        <v>355052446</v>
      </c>
      <c r="Z6" s="38" t="s">
        <v>283</v>
      </c>
      <c r="AA6" s="108" t="s">
        <v>284</v>
      </c>
      <c r="AB6" s="84">
        <v>45000</v>
      </c>
      <c r="AC6" s="108"/>
      <c r="AD6" s="84">
        <v>75</v>
      </c>
      <c r="AE6" s="84" t="s">
        <v>270</v>
      </c>
      <c r="AF6" s="84" t="s">
        <v>271</v>
      </c>
      <c r="AG6" s="108" t="s">
        <v>285</v>
      </c>
      <c r="AH6" s="84" t="s">
        <v>273</v>
      </c>
      <c r="AI6" s="108" t="s">
        <v>286</v>
      </c>
      <c r="AJ6" s="84">
        <v>720</v>
      </c>
      <c r="AK6" s="84">
        <v>720</v>
      </c>
      <c r="AL6" s="108" t="s">
        <v>287</v>
      </c>
      <c r="AM6" s="84">
        <v>42443.29</v>
      </c>
      <c r="AN6" s="112">
        <v>8676.7099999999991</v>
      </c>
      <c r="AO6" s="112">
        <v>51120</v>
      </c>
      <c r="AP6" s="112">
        <v>2556.71</v>
      </c>
      <c r="AQ6" s="112">
        <v>29.29</v>
      </c>
      <c r="AR6" s="112">
        <v>2586</v>
      </c>
      <c r="AS6" s="112">
        <v>2556.71</v>
      </c>
      <c r="AT6" s="112">
        <v>29.29</v>
      </c>
      <c r="AU6" s="112">
        <v>2586</v>
      </c>
      <c r="AV6" s="84">
        <v>79</v>
      </c>
      <c r="AW6" s="84"/>
      <c r="AX6" s="84"/>
      <c r="AY6" s="108"/>
      <c r="AZ6" s="84"/>
      <c r="BA6" s="84"/>
      <c r="BB6" s="84" t="s">
        <v>276</v>
      </c>
      <c r="BC6" s="84"/>
      <c r="BD6" s="108"/>
      <c r="BE6" s="84">
        <v>0</v>
      </c>
      <c r="BF6" s="38" t="s">
        <v>280</v>
      </c>
      <c r="BG6" s="84" t="s">
        <v>288</v>
      </c>
      <c r="BH6" s="114" t="s">
        <v>278</v>
      </c>
      <c r="BI6" s="38" t="s">
        <v>110</v>
      </c>
      <c r="BJ6" s="85">
        <v>45887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2556</v>
      </c>
      <c r="BQ6" s="117" t="s">
        <v>201</v>
      </c>
      <c r="BR6" s="118" t="s">
        <v>304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2025-08-25T07:03:00Z</dcterms:modified>
</cp:coreProperties>
</file>