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Odisha Singhpur MAmta jain 104803/"/>
    </mc:Choice>
  </mc:AlternateContent>
  <xr:revisionPtr revIDLastSave="23" documentId="13_ncr:1_{A0401BBE-9CA5-4888-9486-2AF6A811A3D9}" xr6:coauthVersionLast="47" xr6:coauthVersionMax="47" xr10:uidLastSave="{A642BE8B-38B7-4A57-AD50-DA3FF12B484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<sst xmlns="http://schemas.openxmlformats.org/spreadsheetml/2006/main" count="473" uniqueCount="326">
  <si>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</si>
  <si>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</si>
  <si>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</si>
  <si>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</si>
  <si>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</si>
  <si>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</si>
  <si>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</si>
  <si>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</si>
  <si>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</si>
  <si>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</si>
  <si>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</si>
  <si>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</si>
  <si>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</si>
  <si>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</si>
  <si>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</si>
  <si>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</si>
  <si>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</si>
  <si>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</si>
  <si>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</si>
  <si>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</si>
  <si>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</si>
  <si>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</si>
  <si>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</si>
  <si>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</si>
  <si>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</si>
  <si>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</si>
  <si>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</si>
  <si>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</si>
  <si>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</si>
  <si>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</si>
  <si>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</si>
  <si>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</si>
  <si>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</si>
  <si>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</si>
  <si>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</si>
  <si>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</si>
  <si>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</si>
  <si>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</si>
  <si>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</si>
  <si>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</si>
  <si>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</si>
  <si>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</si>
  <si>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</si>
  <si>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</si>
  <si>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</si>
  <si>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</si>
  <si>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</si>
  <si>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</si>
  <si>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</si>
  <si>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</si>
  <si>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</si>
  <si>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</si>
  <si>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</si>
  <si>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</si>
  <si>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</si>
  <si>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</si>
  <si>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</si>
  <si>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</si>
  <si>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</si>
  <si>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</si>
  <si>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</si>
  <si>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</si>
  <si>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</si>
  <si>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</si>
  <si>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</si>
  <si>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</si>
  <si>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</si>
  <si>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</si>
  <si>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</si>
  <si>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</si>
  <si>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</si>
  <si>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</si>
  <si>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</si>
  <si>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</si>
  <si>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</si>
  <si>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</si>
  <si>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</si>
  <si>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</si>
  <si>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</si>
  <si>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</si>
  <si>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</si>
  <si>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</si>
  <si>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</si>
  <si>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</si>
  <si>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</si>
  <si>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</si>
  <si>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</si>
  <si>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</si>
  <si>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</si>
  <si>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</si>
  <si>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</si>
  <si>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</si>
  <si>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</si>
  <si>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</si>
  <si>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</si>
  <si>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</si>
  <si>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</si>
  <si>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</si>
  <si>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</si>
  <si>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</si>
  <si>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</si>
  <si>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</si>
  <si>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</si>
  <si>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</si>
  <si>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</si>
  <si>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</si>
  <si>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</si>
  <si>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</si>
  <si>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</si>
  <si>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</si>
  <si>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</si>
  <si>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</si>
  <si>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</si>
  <si>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</si>
  <si>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</si>
  <si>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</si>
  <si>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</si>
  <si>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</si>
  <si>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</si>
  <si>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</si>
  <si>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</si>
  <si>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</si>
  <si>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</si>
  <si>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</si>
  <si>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</si>
  <si>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</si>
  <si>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</si>
  <si>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</si>
  <si>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</si>
  <si>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</si>
  <si>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</si>
  <si>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</si>
  <si>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</si>
  <si>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</si>
  <si>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</si>
  <si>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</si>
  <si>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</si>
  <si>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</si>
  <si>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</si>
  <si>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</si>
  <si>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</si>
  <si>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</si>
  <si>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</si>
  <si>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</si>
  <si>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</si>
  <si>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</si>
  <si>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</si>
  <si>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</si>
  <si>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</si>
  <si>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</si>
  <si>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</si>
  <si>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</si>
  <si>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</si>
  <si>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</si>
  <si>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</si>
  <si>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</si>
  <si>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</si>
  <si>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</si>
  <si>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</si>
  <si>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</si>
  <si>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</si>
  <si>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</si>
  <si>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</si>
  <si>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</si>
  <si>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</si>
  <si>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</si>
  <si>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</si>
  <si>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</si>
  <si>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</si>
  <si>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</si>
  <si>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</si>
  <si>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</si>
  <si>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</si>
  <si>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</si>
  <si>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</si>
  <si>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</si>
  <si>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</si>
  <si>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</si>
  <si>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</si>
  <si>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</si>
  <si>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</si>
  <si>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</si>
  <si>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</si>
  <si>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</si>
  <si>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</si>
  <si>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</si>
  <si>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</si>
  <si>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</si>
  <si>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</si>
  <si>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</si>
  <si>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</si>
  <si>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</si>
  <si>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</si>
  <si>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</si>
  <si>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</si>
  <si>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</si>
  <si>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</si>
  <si>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</si>
  <si>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</si>
  <si>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</si>
  <si>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</si>
  <si>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</si>
  <si>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</si>
  <si>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</si>
  <si>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</si>
  <si>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</si>
  <si>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</si>
  <si>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</si>
  <si>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</si>
  <si>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</si>
  <si>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</si>
  <si>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</si>
  <si>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</si>
  <si>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</si>
  <si>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</si>
  <si>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</si>
  <si>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</si>
  <si>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</si>
  <si>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</si>
  <si>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</si>
  <si>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</si>
  <si>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</si>
  <si>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</si>
  <si>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</si>
  <si>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</si>
  <si>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</si>
  <si>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</si>
  <si>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</si>
  <si>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</si>
  <si>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</si>
  <si>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</si>
  <si>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</si>
  <si>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</si>
  <si>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</si>
  <si>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</si>
  <si>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</si>
  <si>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</si>
  <si>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</si>
  <si>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</si>
  <si>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</si>
  <si>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</si>
  <si>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</si>
  <si>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</si>
  <si>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</si>
  <si>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</si>
  <si>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</si>
  <si>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</si>
  <si>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</si>
  <si>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</si>
  <si>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</si>
  <si>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</si>
  <si>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East</t>
  </si>
  <si>
    <t>HINDU</t>
  </si>
  <si>
    <t>Chetana</t>
  </si>
  <si>
    <t>Open</t>
  </si>
  <si>
    <t/>
  </si>
  <si>
    <t>&gt; 6 to 10 Years</t>
  </si>
  <si>
    <t>1</t>
  </si>
  <si>
    <t>5</t>
  </si>
  <si>
    <t>10</t>
  </si>
  <si>
    <t>Abhijit Rout/SF0075084</t>
  </si>
  <si>
    <t>10-Oct-2024</t>
  </si>
  <si>
    <t>Bhadrak</t>
  </si>
  <si>
    <t>CSS</t>
  </si>
  <si>
    <t>BQM</t>
  </si>
  <si>
    <t>10-Aug-2025</t>
  </si>
  <si>
    <t>Krushna Chandra Sahoo/SF0083225</t>
  </si>
  <si>
    <t>Alok Kumar Maharana/SF0083414</t>
  </si>
  <si>
    <t>Jajpur Town</t>
  </si>
  <si>
    <t>OR2758</t>
  </si>
  <si>
    <t>Singhpur</t>
  </si>
  <si>
    <t>GL-2</t>
  </si>
  <si>
    <t>10-Aug-2024</t>
  </si>
  <si>
    <t>Biranchinarayan Swain/SF0003954</t>
  </si>
  <si>
    <t>Sagar Kumar Behera</t>
  </si>
  <si>
    <t>SF0051555</t>
  </si>
  <si>
    <t>BM</t>
  </si>
  <si>
    <t>Sangram Keshari Jena</t>
  </si>
  <si>
    <t>SF0057317</t>
  </si>
  <si>
    <t>Palimi</t>
  </si>
  <si>
    <t>SF0081543</t>
  </si>
  <si>
    <t>Biraja Sankar Nayak</t>
  </si>
  <si>
    <t>Eradanga 480936</t>
  </si>
  <si>
    <t>raj</t>
  </si>
  <si>
    <t>SID951373921571</t>
  </si>
  <si>
    <t>OBC</t>
  </si>
  <si>
    <t>Agarbathi Making</t>
  </si>
  <si>
    <t>ANKITA JENA</t>
  </si>
  <si>
    <t>TARINI</t>
  </si>
  <si>
    <t>SSF3650241</t>
  </si>
  <si>
    <t>MAMATA JENA</t>
  </si>
  <si>
    <t>SID951373921575</t>
  </si>
  <si>
    <t>SANJUKATA SAHOO</t>
  </si>
  <si>
    <t>SSF3650182</t>
  </si>
  <si>
    <t>MADHABAI JENA</t>
  </si>
  <si>
    <t>31-Jan-2023</t>
  </si>
  <si>
    <t>4</t>
  </si>
  <si>
    <t>7.16 Yrs</t>
  </si>
  <si>
    <t>25 Jan 2021</t>
  </si>
  <si>
    <t>10-Mar-2023</t>
  </si>
  <si>
    <t>31-Mar-2025</t>
  </si>
  <si>
    <t>26-Mar-2023</t>
  </si>
  <si>
    <t>2.43 Yrs</t>
  </si>
  <si>
    <t>26 Mar 2023</t>
  </si>
  <si>
    <t>&gt; 2 to 4 Years</t>
  </si>
  <si>
    <t>10-May-2023</t>
  </si>
  <si>
    <t>10-Apr-2025</t>
  </si>
  <si>
    <t>11-Jan-2024</t>
  </si>
  <si>
    <t>27 Nov 2020</t>
  </si>
  <si>
    <t>10-Feb-2024</t>
  </si>
  <si>
    <t>03-Sep-2024</t>
  </si>
  <si>
    <t>9078753362</t>
  </si>
  <si>
    <t>7608820968</t>
  </si>
  <si>
    <t>7750006794</t>
  </si>
  <si>
    <t>9777977308</t>
  </si>
  <si>
    <t>As per loan card and Borrower Statement Borrower Paid her EMI on Dt.10-02-2025 of Rs-2400/- and on Dt.10-03-2025 of Rs-2400/- to LO Suresh kumar Jena but LO Sures Kumar Jena not Posted in FIMO.</t>
  </si>
  <si>
    <t>Verify only Borrowers Statement Loan card not Available for Verification.</t>
  </si>
  <si>
    <t>FN25-26-01921</t>
  </si>
  <si>
    <t>Suresh Kumar Jena</t>
  </si>
  <si>
    <t>SF0082031</t>
  </si>
  <si>
    <t>Loan Officer</t>
  </si>
  <si>
    <t>Terminated</t>
  </si>
  <si>
    <t>Completed-Report Submitted</t>
  </si>
  <si>
    <t>29-08-2025</t>
  </si>
  <si>
    <t>07:00AM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</si>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</sst>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45887</v>
      </c>
      <c r="H5" s="107" t="s">
        <v>263</v>
      </c>
      <c r="I5" s="61">
        <v>45899</v>
      </c>
      <c r="J5" s="74" t="str">
        <f>IF('Physical Cash at Safe'!D28="Yes",'Physical Cash at Safe'!E28,IF('Borrower Wise Details'!D5&lt;&gt;"",'Borrower Wise Details'!D5,""))</f>
        <v>FN25-26-01921</v>
      </c>
      <c r="K5" s="81">
        <v>1</v>
      </c>
      <c r="L5" s="82">
        <v>4800</v>
      </c>
      <c r="M5" s="82">
        <v>0</v>
      </c>
      <c r="N5" s="82" t="s">
        <v>273</v>
      </c>
      <c r="O5" s="82" t="s">
        <v>266</v>
      </c>
      <c r="P5" s="82" t="s">
        <v>267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Suresh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SF0082031</v>
      </c>
      <c r="U5" s="77" t="s">
        <v>321</v>
      </c>
      <c r="V5" s="61">
        <v>45746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322</v>
      </c>
      <c r="Z5" s="61">
        <v>45898</v>
      </c>
      <c r="AA5" s="61">
        <v>45898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315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Suresh Kumar Jena</v>
      </c>
      <c r="E5" s="68" t="str">
        <f>IF(OR('Fraud Investigation Report'!T5="", 'Fraud Investigation Report'!T5=0), "", 'Fraud Investigation Report'!T5)</f>
        <v>SF0082031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4800</v>
      </c>
      <c r="Q5" s="49"/>
      <c r="R5" s="84" t="s">
        <v>325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269</v>
      </c>
      <c r="B4" s="41" t="s">
        <v>270</v>
      </c>
      <c r="C4" s="41" t="s">
        <v>268</v>
      </c>
      <c r="D4" s="41" t="s">
        <v>262</v>
      </c>
      <c r="E4" s="41" t="s">
        <v>262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45898</v>
      </c>
      <c r="C6" s="18">
        <v>45897</v>
      </c>
      <c r="D6" s="18">
        <v>45898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16</v>
      </c>
      <c r="C11" s="23">
        <f>B11*A11</f>
        <v>8000</v>
      </c>
      <c r="D11" s="25">
        <v>16</v>
      </c>
      <c r="E11" s="23">
        <f t="shared" ref="E11:E17" si="0">D11*A11</f>
        <v>8000</v>
      </c>
    </row>
    <row r="12" spans="1:5" ht="14.5" x14ac:dyDescent="0.35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5" x14ac:dyDescent="0.35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10606</v>
      </c>
      <c r="D19" s="30" t="s">
        <v>76</v>
      </c>
      <c r="E19" s="31">
        <f>SUM(E10:E18)</f>
        <v>10606</v>
      </c>
    </row>
    <row r="20" spans="1:5" ht="30" customHeight="1" x14ac:dyDescent="0.35">
      <c r="A20" s="159" t="s">
        <v>97</v>
      </c>
      <c r="B20" s="160"/>
      <c r="C20" s="32">
        <v>10606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282</v>
      </c>
      <c r="C33" s="39" t="s">
        <v>84</v>
      </c>
      <c r="D33" s="131">
        <v>255</v>
      </c>
      <c r="E33" s="132"/>
    </row>
    <row r="34" spans="1:5" ht="26" x14ac:dyDescent="0.35">
      <c r="A34" s="39" t="s">
        <v>220</v>
      </c>
      <c r="B34" s="38" t="s">
        <v>274</v>
      </c>
      <c r="C34" s="39" t="s">
        <v>221</v>
      </c>
      <c r="D34" s="133" t="s">
        <v>277</v>
      </c>
      <c r="E34" s="134"/>
    </row>
    <row r="35" spans="1:5" ht="26" x14ac:dyDescent="0.35">
      <c r="A35" s="39" t="s">
        <v>222</v>
      </c>
      <c r="B35" s="38" t="s">
        <v>275</v>
      </c>
      <c r="C35" s="39" t="s">
        <v>224</v>
      </c>
      <c r="D35" s="133" t="s">
        <v>278</v>
      </c>
      <c r="E35" s="134"/>
    </row>
    <row r="36" spans="1:5" ht="25.5" customHeight="1" x14ac:dyDescent="0.35">
      <c r="A36" s="39" t="s">
        <v>223</v>
      </c>
      <c r="B36" s="38" t="s">
        <v>264</v>
      </c>
      <c r="C36" s="39" t="s">
        <v>225</v>
      </c>
      <c r="D36" s="133" t="s">
        <v>276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317</v>
      </c>
      <c r="E5" s="65">
        <v>45898</v>
      </c>
      <c r="F5" s="38" t="s">
        <v>318</v>
      </c>
      <c r="G5" s="49" t="s">
        <v>319</v>
      </c>
      <c r="H5" s="49" t="s">
        <v>320</v>
      </c>
      <c r="I5" s="120" t="s">
        <v>282</v>
      </c>
      <c r="J5" s="120" t="s">
        <v>289</v>
      </c>
      <c r="K5" s="120" t="s">
        <v>290</v>
      </c>
      <c r="L5" s="11">
        <v>351182627</v>
      </c>
      <c r="M5" s="65" t="s">
        <v>301</v>
      </c>
      <c r="N5" s="124">
        <v>44040</v>
      </c>
      <c r="O5" s="124">
        <v>2400</v>
      </c>
      <c r="P5" s="121" t="s">
        <v>139</v>
      </c>
      <c r="Q5" s="80">
        <v>45698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315</v>
      </c>
    </row>
    <row r="6" spans="1:23" ht="2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FN25-26-01921</v>
      </c>
      <c r="E6" s="65">
        <v>45898</v>
      </c>
      <c r="F6" s="38" t="str">
        <f t="shared" ref="F6:F70" si="1">IF(J6&lt;&gt;"", $F$5, "")</f>
        <v>Suresh Kumar Jena</v>
      </c>
      <c r="G6" s="49" t="str">
        <f t="shared" ref="G6:G70" si="2">IF(J6&lt;&gt;"", $G$5, "")</f>
        <v>SF0082031</v>
      </c>
      <c r="H6" s="49" t="str">
        <f t="shared" ref="H6:H70" si="3">IF(J6&lt;&gt;"", $H$5, "")</f>
        <v>Loan Officer</v>
      </c>
      <c r="I6" s="120" t="s">
        <v>282</v>
      </c>
      <c r="J6" s="120" t="s">
        <v>289</v>
      </c>
      <c r="K6" s="120" t="s">
        <v>290</v>
      </c>
      <c r="L6" s="11">
        <v>351182627</v>
      </c>
      <c r="M6" s="65" t="s">
        <v>301</v>
      </c>
      <c r="N6" s="124">
        <v>44040</v>
      </c>
      <c r="O6" s="124">
        <v>2400</v>
      </c>
      <c r="P6" s="121" t="s">
        <v>139</v>
      </c>
      <c r="Q6" s="80">
        <v>45726</v>
      </c>
      <c r="R6" s="124">
        <v>2400</v>
      </c>
      <c r="S6" s="124">
        <v>0</v>
      </c>
      <c r="T6" s="124">
        <v>0</v>
      </c>
      <c r="U6" s="125">
        <f t="shared" ref="U6:U69" si="4">IF(AND(ISBLANK(R6),ISBLANK(S6),ISBLANK(T6)),"",R6-(S6+T6))</f>
        <v>2400</v>
      </c>
      <c r="V6" s="117" t="s">
        <v>201</v>
      </c>
      <c r="W6" s="122" t="s">
        <v>315</v>
      </c>
    </row>
    <row r="7" spans="1:23" ht="2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M1" zoomScale="80" zoomScaleNormal="80" workbookViewId="0">
      <selection activeCell="BR6" sqref="BR6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323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323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324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251</v>
      </c>
      <c r="C5" s="38" t="s">
        <v>247</v>
      </c>
      <c r="D5" s="38" t="s">
        <v>262</v>
      </c>
      <c r="E5" s="38" t="s">
        <v>262</v>
      </c>
      <c r="F5" s="38" t="s">
        <v>268</v>
      </c>
      <c r="G5" s="84" t="s">
        <v>269</v>
      </c>
      <c r="H5" s="38" t="s">
        <v>270</v>
      </c>
      <c r="I5" s="84">
        <v>57309</v>
      </c>
      <c r="J5" s="38" t="s">
        <v>279</v>
      </c>
      <c r="K5" s="84">
        <v>57309</v>
      </c>
      <c r="L5" s="84" t="s">
        <v>280</v>
      </c>
      <c r="M5" s="38" t="s">
        <v>281</v>
      </c>
      <c r="N5" s="84">
        <v>174182</v>
      </c>
      <c r="O5" s="84" t="s">
        <v>282</v>
      </c>
      <c r="P5" s="84">
        <v>233635</v>
      </c>
      <c r="Q5" s="38" t="s">
        <v>283</v>
      </c>
      <c r="R5" s="38" t="s">
        <v>253</v>
      </c>
      <c r="S5" s="84" t="s">
        <v>284</v>
      </c>
      <c r="T5" s="84" t="s">
        <v>284</v>
      </c>
      <c r="U5" s="84" t="s">
        <v>285</v>
      </c>
      <c r="V5" s="84" t="s">
        <v>252</v>
      </c>
      <c r="W5" s="84">
        <v>541</v>
      </c>
      <c r="X5" s="38" t="s">
        <v>286</v>
      </c>
      <c r="Y5" s="84">
        <v>350466330</v>
      </c>
      <c r="Z5" s="38" t="s">
        <v>287</v>
      </c>
      <c r="AA5" s="108" t="s">
        <v>295</v>
      </c>
      <c r="AB5" s="84">
        <v>73266</v>
      </c>
      <c r="AC5" s="108" t="s">
        <v>259</v>
      </c>
      <c r="AD5" s="84">
        <v>24</v>
      </c>
      <c r="AE5" s="84" t="s">
        <v>296</v>
      </c>
      <c r="AF5" s="84" t="s">
        <v>297</v>
      </c>
      <c r="AG5" s="108" t="s">
        <v>298</v>
      </c>
      <c r="AH5" s="84" t="s">
        <v>256</v>
      </c>
      <c r="AI5" s="108" t="s">
        <v>299</v>
      </c>
      <c r="AJ5" s="84">
        <v>3644</v>
      </c>
      <c r="AK5" s="84">
        <v>3950</v>
      </c>
      <c r="AL5" s="108" t="s">
        <v>272</v>
      </c>
      <c r="AM5" s="84">
        <v>51212.75</v>
      </c>
      <c r="AN5" s="112">
        <v>19581.25</v>
      </c>
      <c r="AO5" s="112">
        <v>70794</v>
      </c>
      <c r="AP5" s="112">
        <v>22053.25</v>
      </c>
      <c r="AQ5" s="112">
        <v>1646.75</v>
      </c>
      <c r="AR5" s="112">
        <v>23700</v>
      </c>
      <c r="AS5" s="112">
        <v>22053.25</v>
      </c>
      <c r="AT5" s="112">
        <v>1646.75</v>
      </c>
      <c r="AU5" s="112">
        <v>23700</v>
      </c>
      <c r="AV5" s="84">
        <v>30</v>
      </c>
      <c r="AW5" s="84"/>
      <c r="AX5" s="84"/>
      <c r="AY5" s="108"/>
      <c r="AZ5" s="84"/>
      <c r="BA5" s="84"/>
      <c r="BB5" s="84" t="s">
        <v>254</v>
      </c>
      <c r="BC5" s="84" t="s">
        <v>255</v>
      </c>
      <c r="BD5" s="108" t="s">
        <v>300</v>
      </c>
      <c r="BE5" s="84">
        <v>73266</v>
      </c>
      <c r="BF5" s="38" t="s">
        <v>284</v>
      </c>
      <c r="BG5" s="84" t="s">
        <v>311</v>
      </c>
      <c r="BH5" s="114" t="s">
        <v>260</v>
      </c>
      <c r="BI5" s="38" t="s">
        <v>110</v>
      </c>
      <c r="BJ5" s="85">
        <v>45898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0</v>
      </c>
      <c r="BQ5" s="117"/>
      <c r="BR5" s="118" t="s">
        <v>316</v>
      </c>
    </row>
    <row r="6" spans="1:70" s="113" customFormat="1" ht="15" customHeight="1" x14ac:dyDescent="0.35">
      <c r="A6" s="84">
        <v>2</v>
      </c>
      <c r="B6" s="38" t="s">
        <v>251</v>
      </c>
      <c r="C6" s="38" t="s">
        <v>247</v>
      </c>
      <c r="D6" s="38" t="s">
        <v>262</v>
      </c>
      <c r="E6" s="38" t="s">
        <v>262</v>
      </c>
      <c r="F6" s="38" t="s">
        <v>268</v>
      </c>
      <c r="G6" s="84" t="s">
        <v>269</v>
      </c>
      <c r="H6" s="38" t="s">
        <v>270</v>
      </c>
      <c r="I6" s="84">
        <v>57309</v>
      </c>
      <c r="J6" s="38" t="s">
        <v>279</v>
      </c>
      <c r="K6" s="84">
        <v>57309</v>
      </c>
      <c r="L6" s="84" t="s">
        <v>280</v>
      </c>
      <c r="M6" s="38" t="s">
        <v>281</v>
      </c>
      <c r="N6" s="84">
        <v>174182</v>
      </c>
      <c r="O6" s="84" t="s">
        <v>282</v>
      </c>
      <c r="P6" s="84">
        <v>273485</v>
      </c>
      <c r="Q6" s="38" t="s">
        <v>288</v>
      </c>
      <c r="R6" s="38" t="s">
        <v>253</v>
      </c>
      <c r="S6" s="84" t="s">
        <v>289</v>
      </c>
      <c r="T6" s="84" t="s">
        <v>289</v>
      </c>
      <c r="U6" s="84" t="s">
        <v>285</v>
      </c>
      <c r="V6" s="84" t="s">
        <v>252</v>
      </c>
      <c r="W6" s="84">
        <v>541</v>
      </c>
      <c r="X6" s="38" t="s">
        <v>286</v>
      </c>
      <c r="Y6" s="84">
        <v>351182627</v>
      </c>
      <c r="Z6" s="38" t="s">
        <v>290</v>
      </c>
      <c r="AA6" s="108" t="s">
        <v>301</v>
      </c>
      <c r="AB6" s="84">
        <v>44040</v>
      </c>
      <c r="AC6" s="108" t="s">
        <v>259</v>
      </c>
      <c r="AD6" s="84">
        <v>24</v>
      </c>
      <c r="AE6" s="84" t="s">
        <v>257</v>
      </c>
      <c r="AF6" s="84" t="s">
        <v>302</v>
      </c>
      <c r="AG6" s="108" t="s">
        <v>303</v>
      </c>
      <c r="AH6" s="84" t="s">
        <v>304</v>
      </c>
      <c r="AI6" s="108" t="s">
        <v>305</v>
      </c>
      <c r="AJ6" s="84">
        <v>1935</v>
      </c>
      <c r="AK6" s="84">
        <v>2400</v>
      </c>
      <c r="AL6" s="108" t="s">
        <v>306</v>
      </c>
      <c r="AM6" s="84">
        <v>39379.279999999999</v>
      </c>
      <c r="AN6" s="112">
        <v>12955.72</v>
      </c>
      <c r="AO6" s="112">
        <v>52335</v>
      </c>
      <c r="AP6" s="112">
        <v>4660.72</v>
      </c>
      <c r="AQ6" s="112">
        <v>139.28</v>
      </c>
      <c r="AR6" s="112">
        <v>4800</v>
      </c>
      <c r="AS6" s="112">
        <v>4660.72</v>
      </c>
      <c r="AT6" s="112">
        <v>139.28</v>
      </c>
      <c r="AU6" s="112">
        <v>4800</v>
      </c>
      <c r="AV6" s="84">
        <v>28</v>
      </c>
      <c r="AW6" s="84"/>
      <c r="AX6" s="84"/>
      <c r="AY6" s="108"/>
      <c r="AZ6" s="84"/>
      <c r="BA6" s="84"/>
      <c r="BB6" s="84" t="s">
        <v>254</v>
      </c>
      <c r="BC6" s="84" t="s">
        <v>255</v>
      </c>
      <c r="BD6" s="108"/>
      <c r="BE6" s="84">
        <v>0</v>
      </c>
      <c r="BF6" s="38" t="s">
        <v>289</v>
      </c>
      <c r="BG6" s="84" t="s">
        <v>312</v>
      </c>
      <c r="BH6" s="114" t="s">
        <v>260</v>
      </c>
      <c r="BI6" s="38" t="s">
        <v>110</v>
      </c>
      <c r="BJ6" s="85">
        <v>45898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4800</v>
      </c>
      <c r="BQ6" s="117" t="s">
        <v>201</v>
      </c>
      <c r="BR6" s="118" t="s">
        <v>315</v>
      </c>
    </row>
    <row r="7" spans="1:70" s="113" customFormat="1" ht="15" customHeight="1" x14ac:dyDescent="0.35">
      <c r="A7" s="84">
        <v>3</v>
      </c>
      <c r="B7" s="38" t="s">
        <v>251</v>
      </c>
      <c r="C7" s="38" t="s">
        <v>247</v>
      </c>
      <c r="D7" s="38" t="s">
        <v>262</v>
      </c>
      <c r="E7" s="38" t="s">
        <v>262</v>
      </c>
      <c r="F7" s="38" t="s">
        <v>268</v>
      </c>
      <c r="G7" s="84" t="s">
        <v>269</v>
      </c>
      <c r="H7" s="38" t="s">
        <v>270</v>
      </c>
      <c r="I7" s="84">
        <v>57309</v>
      </c>
      <c r="J7" s="38" t="s">
        <v>279</v>
      </c>
      <c r="K7" s="84">
        <v>57309</v>
      </c>
      <c r="L7" s="84" t="s">
        <v>280</v>
      </c>
      <c r="M7" s="38" t="s">
        <v>281</v>
      </c>
      <c r="N7" s="84">
        <v>174182</v>
      </c>
      <c r="O7" s="84" t="s">
        <v>282</v>
      </c>
      <c r="P7" s="84">
        <v>233635</v>
      </c>
      <c r="Q7" s="38" t="s">
        <v>283</v>
      </c>
      <c r="R7" s="38" t="s">
        <v>253</v>
      </c>
      <c r="S7" s="84" t="s">
        <v>291</v>
      </c>
      <c r="T7" s="84" t="s">
        <v>291</v>
      </c>
      <c r="U7" s="84" t="s">
        <v>285</v>
      </c>
      <c r="V7" s="84" t="s">
        <v>252</v>
      </c>
      <c r="W7" s="84">
        <v>0</v>
      </c>
      <c r="X7" s="38" t="s">
        <v>286</v>
      </c>
      <c r="Y7" s="84">
        <v>354623657</v>
      </c>
      <c r="Z7" s="38" t="s">
        <v>292</v>
      </c>
      <c r="AA7" s="108" t="s">
        <v>307</v>
      </c>
      <c r="AB7" s="84">
        <v>80000</v>
      </c>
      <c r="AC7" s="108" t="s">
        <v>259</v>
      </c>
      <c r="AD7" s="84">
        <v>24</v>
      </c>
      <c r="AE7" s="84" t="s">
        <v>258</v>
      </c>
      <c r="AF7" s="84" t="s">
        <v>297</v>
      </c>
      <c r="AG7" s="108" t="s">
        <v>308</v>
      </c>
      <c r="AH7" s="84" t="s">
        <v>256</v>
      </c>
      <c r="AI7" s="108" t="s">
        <v>309</v>
      </c>
      <c r="AJ7" s="84">
        <v>4270</v>
      </c>
      <c r="AK7" s="84">
        <v>4270</v>
      </c>
      <c r="AL7" s="108" t="s">
        <v>265</v>
      </c>
      <c r="AM7" s="84">
        <v>60005.66</v>
      </c>
      <c r="AN7" s="112">
        <v>21124.34</v>
      </c>
      <c r="AO7" s="112">
        <v>81130</v>
      </c>
      <c r="AP7" s="112">
        <v>19994.34</v>
      </c>
      <c r="AQ7" s="112">
        <v>1271.6600000000001</v>
      </c>
      <c r="AR7" s="112">
        <v>21266</v>
      </c>
      <c r="AS7" s="112">
        <v>0</v>
      </c>
      <c r="AT7" s="112">
        <v>0</v>
      </c>
      <c r="AU7" s="112">
        <v>0</v>
      </c>
      <c r="AV7" s="84">
        <v>19</v>
      </c>
      <c r="AW7" s="84"/>
      <c r="AX7" s="84"/>
      <c r="AY7" s="108"/>
      <c r="AZ7" s="84"/>
      <c r="BA7" s="84"/>
      <c r="BB7" s="84" t="s">
        <v>254</v>
      </c>
      <c r="BC7" s="84" t="s">
        <v>255</v>
      </c>
      <c r="BD7" s="108"/>
      <c r="BE7" s="84">
        <v>0</v>
      </c>
      <c r="BF7" s="38" t="s">
        <v>291</v>
      </c>
      <c r="BG7" s="84" t="s">
        <v>313</v>
      </c>
      <c r="BH7" s="114" t="s">
        <v>260</v>
      </c>
      <c r="BI7" s="38" t="s">
        <v>110</v>
      </c>
      <c r="BJ7" s="85">
        <v>45898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0</v>
      </c>
      <c r="BQ7" s="117"/>
      <c r="BR7" s="118" t="s">
        <v>316</v>
      </c>
    </row>
    <row r="8" spans="1:70" s="113" customFormat="1" ht="15" customHeight="1" x14ac:dyDescent="0.35">
      <c r="A8" s="84">
        <v>4</v>
      </c>
      <c r="B8" s="38" t="s">
        <v>251</v>
      </c>
      <c r="C8" s="38" t="s">
        <v>247</v>
      </c>
      <c r="D8" s="38" t="s">
        <v>262</v>
      </c>
      <c r="E8" s="38" t="s">
        <v>262</v>
      </c>
      <c r="F8" s="38" t="s">
        <v>268</v>
      </c>
      <c r="G8" s="84" t="s">
        <v>269</v>
      </c>
      <c r="H8" s="38" t="s">
        <v>270</v>
      </c>
      <c r="I8" s="84">
        <v>57309</v>
      </c>
      <c r="J8" s="38" t="s">
        <v>279</v>
      </c>
      <c r="K8" s="84">
        <v>57309</v>
      </c>
      <c r="L8" s="84" t="s">
        <v>280</v>
      </c>
      <c r="M8" s="38" t="s">
        <v>281</v>
      </c>
      <c r="N8" s="84">
        <v>174182</v>
      </c>
      <c r="O8" s="84" t="s">
        <v>282</v>
      </c>
      <c r="P8" s="84">
        <v>273485</v>
      </c>
      <c r="Q8" s="38" t="s">
        <v>288</v>
      </c>
      <c r="R8" s="38" t="s">
        <v>253</v>
      </c>
      <c r="S8" s="84" t="s">
        <v>293</v>
      </c>
      <c r="T8" s="84" t="s">
        <v>293</v>
      </c>
      <c r="U8" s="84" t="s">
        <v>285</v>
      </c>
      <c r="V8" s="84" t="s">
        <v>252</v>
      </c>
      <c r="W8" s="84">
        <v>0</v>
      </c>
      <c r="X8" s="38" t="s">
        <v>286</v>
      </c>
      <c r="Y8" s="84">
        <v>358202044</v>
      </c>
      <c r="Z8" s="38" t="s">
        <v>294</v>
      </c>
      <c r="AA8" s="108" t="s">
        <v>310</v>
      </c>
      <c r="AB8" s="84">
        <v>65000</v>
      </c>
      <c r="AC8" s="108" t="s">
        <v>259</v>
      </c>
      <c r="AD8" s="84">
        <v>24</v>
      </c>
      <c r="AE8" s="84" t="s">
        <v>271</v>
      </c>
      <c r="AF8" s="84" t="s">
        <v>302</v>
      </c>
      <c r="AG8" s="108" t="s">
        <v>303</v>
      </c>
      <c r="AH8" s="84" t="s">
        <v>304</v>
      </c>
      <c r="AI8" s="108" t="s">
        <v>261</v>
      </c>
      <c r="AJ8" s="84">
        <v>3460</v>
      </c>
      <c r="AK8" s="84">
        <v>3460</v>
      </c>
      <c r="AL8" s="108" t="s">
        <v>265</v>
      </c>
      <c r="AM8" s="84">
        <v>25522.63</v>
      </c>
      <c r="AN8" s="112">
        <v>12537.37</v>
      </c>
      <c r="AO8" s="112">
        <v>38060</v>
      </c>
      <c r="AP8" s="112">
        <v>39477.370000000003</v>
      </c>
      <c r="AQ8" s="112">
        <v>5995.63</v>
      </c>
      <c r="AR8" s="112">
        <v>45473</v>
      </c>
      <c r="AS8" s="112">
        <v>0</v>
      </c>
      <c r="AT8" s="112">
        <v>0</v>
      </c>
      <c r="AU8" s="112">
        <v>0</v>
      </c>
      <c r="AV8" s="84">
        <v>11</v>
      </c>
      <c r="AW8" s="84"/>
      <c r="AX8" s="84"/>
      <c r="AY8" s="108"/>
      <c r="AZ8" s="84"/>
      <c r="BA8" s="84"/>
      <c r="BB8" s="84" t="s">
        <v>254</v>
      </c>
      <c r="BC8" s="84" t="s">
        <v>255</v>
      </c>
      <c r="BD8" s="108"/>
      <c r="BE8" s="84">
        <v>0</v>
      </c>
      <c r="BF8" s="38" t="s">
        <v>293</v>
      </c>
      <c r="BG8" s="84" t="s">
        <v>314</v>
      </c>
      <c r="BH8" s="114" t="s">
        <v>260</v>
      </c>
      <c r="BI8" s="38" t="s">
        <v>110</v>
      </c>
      <c r="BJ8" s="85">
        <v>45898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0</v>
      </c>
      <c r="BQ8" s="117"/>
      <c r="BR8" s="118" t="s">
        <v>316</v>
      </c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2025-09-01T14:30:53Z</dcterms:modified>
</cp:coreProperties>
</file>