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3-Dec-25\Lonand (Sasvad)\"/>
    </mc:Choice>
  </mc:AlternateContent>
  <xr:revisionPtr revIDLastSave="0" documentId="13_ncr:1_{87BAB213-5395-418F-AF70-F8F5AE2164FB}" xr6:coauthVersionLast="47" xr6:coauthVersionMax="47" xr10:uidLastSave="{00000000-0000-0000-0000-000000000000}"/>
  <bookViews>
    <workbookView xWindow="-110" yWindow="-110" windowWidth="19420" windowHeight="10300" activeTab="1" xr2:uid="{F7490A02-8651-4162-92E3-0830A84AC22B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T17" i="1"/>
  <c r="T15" i="1"/>
  <c r="U14" i="1"/>
  <c r="U13" i="1"/>
  <c r="T14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<sst xmlns="http://schemas.openxmlformats.org/spreadsheetml/2006/main" count="105" uniqueCount="79">
  <si>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</si>
  <si>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</si>
  <si>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</si>
  <si>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</si>
  <si>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</si>
  <si>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</si>
  <si>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</si>
  <si>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</si>
  <si>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</si>
  <si>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</si>
  <si>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</si>
  <si>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</si>
  <si>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</si>
  <si>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</si>
  <si>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</si>
  <si>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</si>
  <si>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</si>
  <si>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</si>
  <si>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</si>
  <si>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</si>
  <si>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</si>
  <si>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</si>
  <si>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</si>
  <si>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</si>
  <si>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</si>
  <si>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</si>
  <si>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</si>
  <si>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</si>
  <si>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MRGL0551</t>
  </si>
  <si>
    <t>Lonand (Sasvad)</t>
  </si>
  <si>
    <t>FN25-26-01925</t>
  </si>
  <si>
    <t>Sagar Birmal Gade</t>
  </si>
  <si>
    <t>SF0066028</t>
  </si>
  <si>
    <t>Branch Quality Manager</t>
  </si>
  <si>
    <t>627078</t>
  </si>
  <si>
    <t>SSF4888379</t>
  </si>
  <si>
    <t>USHA VIJAY KALE</t>
  </si>
  <si>
    <t>18-Nov-2023</t>
  </si>
  <si>
    <t>Collection Amount Misappropriated</t>
  </si>
  <si>
    <t>Loan Card</t>
  </si>
  <si>
    <t>As per the Loan Card, Borrower USHA VIJAY KALE 353715836, paid EMI on Date 6-Aug-2025 Rs 1710/-to Branch Quality Manager Sagar Birmal Gade/SF0066028. But he was not accounted for in FIMO.</t>
  </si>
  <si>
    <t>430349</t>
  </si>
  <si>
    <t>SSF2963477</t>
  </si>
  <si>
    <t xml:space="preserve"> SHUBHANGI GANESH RAUT</t>
  </si>
  <si>
    <t>28-Nov-2023</t>
  </si>
  <si>
    <t>Advance Collection Amount Misappropriated</t>
  </si>
  <si>
    <t>Digital Payment</t>
  </si>
  <si>
    <t>As per the Phone Pe, Borrower  SHUBHANGI GANESH RAUT 353855646, paid the Advance EMI of on Date 28-Aug-2025 Rs 2780/-to Branch Quality Manager Sagar Birmal Gade/SF0066028. But he was not accounted for in FIMO.</t>
  </si>
  <si>
    <t>62255</t>
  </si>
  <si>
    <t>SSF2596271</t>
  </si>
  <si>
    <t>ROHINI BABURAO KUMBHAR</t>
  </si>
  <si>
    <t>23-Feb-2024</t>
  </si>
  <si>
    <t>As per the Phone Pe, Borrower ROHINI BABURAO KUMBHAR 355456995, paid the EMI on Date 29-Aug-2025 Rs.2020/-to Branch Quality Manager Sagar Birmal Gade/SF0066028.
But he was not accounted for in FIMO.</t>
  </si>
  <si>
    <t>170450</t>
  </si>
  <si>
    <t>CID055106006</t>
  </si>
  <si>
    <t xml:space="preserve">SUVARNA HANAMANT  KAMBALE </t>
  </si>
  <si>
    <t>24-Mar-2024</t>
  </si>
  <si>
    <t>As per the Phone Pe, Borrower SUVARNA HANAMANT  KAMBALE 356111024, Paid  Advance EMI on Date 4-Sep-2025 Rs.3470/-to Branch Quality Manager Sagar Birmal Gade/SF0066028.
But he was not accounted for in FIMO.</t>
  </si>
  <si>
    <t>627078 C2</t>
  </si>
  <si>
    <t>SSF3309927</t>
  </si>
  <si>
    <t>MAYA RAHUL  KALE</t>
  </si>
  <si>
    <t>01-Jun-2024</t>
  </si>
  <si>
    <t>As per Phone Pe, Borrower MAYA RAHUL KALE 357248308 Paid  EMI on 8 Aug 2025, Rs.1500/- to Branch Quality Manager Sagar Birmal Gade/SF0066028., but he is not updated in FIMO.</t>
  </si>
  <si>
    <t>33813</t>
  </si>
  <si>
    <t>SSF3006667</t>
  </si>
  <si>
    <t>KAVITA SANDESH AVATE</t>
  </si>
  <si>
    <t>01-Oct-2024</t>
  </si>
  <si>
    <t>As per the Phone Pe, Borrower KAVITA SANDESH AVATE 358612177, paid the Advance EMI on Date 3-Sep-2025 Rs 3460/-to Branch Quality Manager Sagar Birmal Gade/SF0066028.
But he was not accounted for in FIMO.</t>
  </si>
  <si>
    <t>33992</t>
  </si>
  <si>
    <t>SID951374858933</t>
  </si>
  <si>
    <t>SONALI SWAPNIL GAIKWAD</t>
  </si>
  <si>
    <t>06-Aug-2023</t>
  </si>
  <si>
    <t>Pre-Closure Amount Misappropriated</t>
  </si>
  <si>
    <t>As per the Phone Pe, Borrower SONALI SWAPNIL GAIKWAD 352418951, paid EMI on Date 5-Aug-2025 Rs 3769/-to Branch Quality Manager Sagar Birmal Gade/SF0066028.
But he was not accounted for in FIMO.
(Accroding to borrowers Return paid preclose amount of 3769/- on date 26 Aug 2025 and closed the Loan ID)</t>
  </si>
  <si>
    <t>Collection Issue</t>
  </si>
  <si>
    <t>Done</t>
  </si>
  <si>
    <t>Remarks</t>
  </si>
  <si>
    <t>TotalCollection</t>
  </si>
  <si>
    <t>New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</si>
</sst>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u/>
      <sz val="6"/>
      <color rgb="FF0000FF"/>
      <name val="Lucida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/>
    <xf numFmtId="0" fontId="9" fillId="6" borderId="2" xfId="3" applyFont="1" applyFill="1" applyBorder="1" applyAlignment="1">
      <alignment horizontal="center" vertical="center" wrapText="1"/>
    </xf>
    <xf numFmtId="2" fontId="5" fillId="7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6C9942D7-17EB-4BFA-9911-DA11F61EE03D}"/>
    <cellStyle name="Normal 2 2" xfId="4" xr:uid="{F6922ABF-044A-4E42-AC95-1D9D3D16F319}"/>
    <cellStyle name="Normal 3 19 2" xfId="3" xr:uid="{8272F1A7-B2D3-472F-9571-B5A146FA3E19}"/>
    <cellStyle name="Normal 3 2" xfId="5" xr:uid="{2DFF6C4F-78DF-4A1B-A3F6-A9A224FF2C1E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395200</xdr:colOff>
      <xdr:row>26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C88FBF-A505-6426-B5AA-B13011623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14</xdr:col>
      <xdr:colOff>395200</xdr:colOff>
      <xdr:row>54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33D06A-46DA-B9DA-99D9-81C6CD97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403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3-Dec-25\Lonand%20(Sasvad)\1760669605429_IA%20Fraud%20Investigation%20Report%20MH%20Lonand%20AUG%202025%20(1).xlsx" TargetMode="External"/><Relationship Id="rId1" Type="http://schemas.openxmlformats.org/officeDocument/2006/relationships/externalLinkPath" Target="1760669605429_IA%20Fraud%20Investigation%20Report%20MH%20Lonand%20AUG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4BF8-4A61-46F9-AF23-FB367BD1955C}">
  <dimension ref="A1:Y18"/>
  <sheetViews>
    <sheetView topLeftCell="Q1" workbookViewId="0">
      <selection activeCell="T15" sqref="T15"/>
    </sheetView>
  </sheetViews>
  <sheetFormatPr defaultRowHeight="14.5" x14ac:dyDescent="0.35"/>
  <cols>
    <col min="1" max="1" width="9.54296875" customWidth="1"/>
    <col min="2" max="2" width="10.6328125" bestFit="1" customWidth="1"/>
    <col min="3" max="3" width="12.9062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25.363281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33.7265625" bestFit="1" customWidth="1"/>
    <col min="18" max="18" width="14.36328125" hidden="1" customWidth="1"/>
    <col min="19" max="19" width="14.453125" bestFit="1" customWidth="1"/>
    <col min="20" max="20" width="12.6328125" customWidth="1"/>
    <col min="21" max="21" width="13.08984375" customWidth="1"/>
    <col min="22" max="22" width="15.1796875" bestFit="1" customWidth="1"/>
    <col min="23" max="23" width="15.1796875" customWidth="1"/>
    <col min="24" max="24" width="18.36328125" bestFit="1" customWidth="1"/>
    <col min="25" max="25" width="235.26953125" bestFit="1" customWidth="1"/>
  </cols>
  <sheetData>
    <row r="1" spans="1:25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 t="s">
        <v>4</v>
      </c>
      <c r="Y3" s="9"/>
    </row>
    <row r="4" spans="1:25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6" t="s">
        <v>76</v>
      </c>
      <c r="X4" s="5" t="s">
        <v>26</v>
      </c>
      <c r="Y4" s="5" t="s">
        <v>27</v>
      </c>
    </row>
    <row r="5" spans="1:25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45898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353715836</v>
      </c>
      <c r="M5" s="25">
        <v>359944360</v>
      </c>
      <c r="N5" s="15" t="s">
        <v>37</v>
      </c>
      <c r="O5" s="19">
        <v>32000</v>
      </c>
      <c r="P5" s="19">
        <v>1710</v>
      </c>
      <c r="Q5" s="20" t="s">
        <v>38</v>
      </c>
      <c r="R5" s="21">
        <v>45875</v>
      </c>
      <c r="S5" s="19">
        <v>1710</v>
      </c>
      <c r="T5" s="19">
        <v>0</v>
      </c>
      <c r="U5" s="19">
        <v>0</v>
      </c>
      <c r="V5" s="24">
        <v>1710</v>
      </c>
      <c r="W5" s="27" t="s">
        <v>78</v>
      </c>
      <c r="X5" s="8" t="s">
        <v>39</v>
      </c>
      <c r="Y5" s="22" t="s">
        <v>40</v>
      </c>
    </row>
    <row r="6" spans="1:25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FN25-26-01925</v>
      </c>
      <c r="E6" s="15">
        <v>45897</v>
      </c>
      <c r="F6" s="8" t="str">
        <f>IF(J6&lt;&gt;"", $F$5, "")</f>
        <v>Sagar Birmal Gade</v>
      </c>
      <c r="G6" s="16" t="str">
        <f>IF(J6&lt;&gt;"", $G$5, "")</f>
        <v>SF0066028</v>
      </c>
      <c r="H6" s="16" t="str">
        <f>IF(J6&lt;&gt;"", $H$5, "")</f>
        <v>Branch Quality Manager</v>
      </c>
      <c r="I6" s="17" t="s">
        <v>41</v>
      </c>
      <c r="J6" s="17" t="s">
        <v>42</v>
      </c>
      <c r="K6" s="17" t="s">
        <v>43</v>
      </c>
      <c r="L6" s="18">
        <v>353855646</v>
      </c>
      <c r="M6" s="18"/>
      <c r="N6" s="15" t="s">
        <v>44</v>
      </c>
      <c r="O6" s="19">
        <v>52000</v>
      </c>
      <c r="P6" s="19">
        <v>2780</v>
      </c>
      <c r="Q6" s="20" t="s">
        <v>45</v>
      </c>
      <c r="R6" s="21">
        <v>45897</v>
      </c>
      <c r="S6" s="19">
        <v>2780</v>
      </c>
      <c r="T6" s="19">
        <v>0</v>
      </c>
      <c r="U6" s="19">
        <v>0</v>
      </c>
      <c r="V6" s="24">
        <v>2780</v>
      </c>
      <c r="W6" s="27" t="s">
        <v>74</v>
      </c>
      <c r="X6" s="8" t="s">
        <v>46</v>
      </c>
      <c r="Y6" s="22" t="s">
        <v>47</v>
      </c>
    </row>
    <row r="7" spans="1:25" x14ac:dyDescent="0.35">
      <c r="A7" s="7">
        <v>3</v>
      </c>
      <c r="B7" s="12" t="s">
        <v>28</v>
      </c>
      <c r="C7" s="13" t="s">
        <v>29</v>
      </c>
      <c r="D7" s="14" t="str">
        <f t="shared" ref="D7:D11" si="0">IF(J7&lt;&gt;"", $D$5, "")</f>
        <v>FN25-26-01925</v>
      </c>
      <c r="E7" s="15">
        <v>45898</v>
      </c>
      <c r="F7" s="8" t="str">
        <f t="shared" ref="F7:F11" si="1">IF(J7&lt;&gt;"", $F$5, "")</f>
        <v>Sagar Birmal Gade</v>
      </c>
      <c r="G7" s="16" t="str">
        <f t="shared" ref="G7:G11" si="2">IF(J7&lt;&gt;"", $G$5, "")</f>
        <v>SF0066028</v>
      </c>
      <c r="H7" s="16" t="str">
        <f t="shared" ref="H7:H11" si="3">IF(J7&lt;&gt;"", $H$5, "")</f>
        <v>Branch Quality Manager</v>
      </c>
      <c r="I7" s="17" t="s">
        <v>48</v>
      </c>
      <c r="J7" s="17" t="s">
        <v>49</v>
      </c>
      <c r="K7" s="17" t="s">
        <v>50</v>
      </c>
      <c r="L7" s="18">
        <v>355456995</v>
      </c>
      <c r="M7" s="18"/>
      <c r="N7" s="15" t="s">
        <v>51</v>
      </c>
      <c r="O7" s="19">
        <v>30000</v>
      </c>
      <c r="P7" s="19">
        <v>2020</v>
      </c>
      <c r="Q7" s="20" t="s">
        <v>38</v>
      </c>
      <c r="R7" s="21">
        <v>45898</v>
      </c>
      <c r="S7" s="19">
        <v>2020</v>
      </c>
      <c r="T7" s="19">
        <v>0</v>
      </c>
      <c r="U7" s="19">
        <v>0</v>
      </c>
      <c r="V7" s="24">
        <v>2020</v>
      </c>
      <c r="W7" s="24" t="s">
        <v>75</v>
      </c>
      <c r="X7" s="8" t="s">
        <v>46</v>
      </c>
      <c r="Y7" s="22" t="s">
        <v>52</v>
      </c>
    </row>
    <row r="8" spans="1:25" x14ac:dyDescent="0.35">
      <c r="A8" s="7">
        <v>4</v>
      </c>
      <c r="B8" s="12" t="s">
        <v>28</v>
      </c>
      <c r="C8" s="13" t="s">
        <v>29</v>
      </c>
      <c r="D8" s="14" t="str">
        <f t="shared" si="0"/>
        <v>FN25-26-01925</v>
      </c>
      <c r="E8" s="15">
        <v>45897</v>
      </c>
      <c r="F8" s="8" t="str">
        <f t="shared" si="1"/>
        <v>Sagar Birmal Gade</v>
      </c>
      <c r="G8" s="16" t="str">
        <f t="shared" si="2"/>
        <v>SF0066028</v>
      </c>
      <c r="H8" s="16" t="str">
        <f t="shared" si="3"/>
        <v>Branch Quality Manager</v>
      </c>
      <c r="I8" s="17" t="s">
        <v>53</v>
      </c>
      <c r="J8" s="17" t="s">
        <v>54</v>
      </c>
      <c r="K8" s="17" t="s">
        <v>55</v>
      </c>
      <c r="L8" s="18">
        <v>356111024</v>
      </c>
      <c r="M8" s="18"/>
      <c r="N8" s="15" t="s">
        <v>56</v>
      </c>
      <c r="O8" s="19">
        <v>65000</v>
      </c>
      <c r="P8" s="19">
        <v>3470</v>
      </c>
      <c r="Q8" s="20" t="s">
        <v>45</v>
      </c>
      <c r="R8" s="21">
        <v>45904</v>
      </c>
      <c r="S8" s="19">
        <v>3470</v>
      </c>
      <c r="T8" s="19">
        <v>0</v>
      </c>
      <c r="U8" s="19">
        <v>0</v>
      </c>
      <c r="V8" s="24">
        <v>3470</v>
      </c>
      <c r="W8" s="24" t="s">
        <v>75</v>
      </c>
      <c r="X8" s="8" t="s">
        <v>46</v>
      </c>
      <c r="Y8" s="22" t="s">
        <v>57</v>
      </c>
    </row>
    <row r="9" spans="1:25" x14ac:dyDescent="0.35">
      <c r="A9" s="7">
        <v>5</v>
      </c>
      <c r="B9" s="12" t="s">
        <v>28</v>
      </c>
      <c r="C9" s="13" t="s">
        <v>29</v>
      </c>
      <c r="D9" s="14" t="str">
        <f t="shared" si="0"/>
        <v>FN25-26-01925</v>
      </c>
      <c r="E9" s="15">
        <v>45898</v>
      </c>
      <c r="F9" s="8" t="str">
        <f t="shared" si="1"/>
        <v>Sagar Birmal Gade</v>
      </c>
      <c r="G9" s="16" t="str">
        <f t="shared" si="2"/>
        <v>SF0066028</v>
      </c>
      <c r="H9" s="16" t="str">
        <f t="shared" si="3"/>
        <v>Branch Quality Manager</v>
      </c>
      <c r="I9" s="17" t="s">
        <v>58</v>
      </c>
      <c r="J9" s="17" t="s">
        <v>59</v>
      </c>
      <c r="K9" s="17" t="s">
        <v>60</v>
      </c>
      <c r="L9" s="18">
        <v>357248308</v>
      </c>
      <c r="M9" s="18"/>
      <c r="N9" s="15" t="s">
        <v>61</v>
      </c>
      <c r="O9" s="19">
        <v>50000</v>
      </c>
      <c r="P9" s="19">
        <v>2670</v>
      </c>
      <c r="Q9" s="20" t="s">
        <v>38</v>
      </c>
      <c r="R9" s="21">
        <v>45877</v>
      </c>
      <c r="S9" s="19">
        <v>1500</v>
      </c>
      <c r="T9" s="19">
        <v>0</v>
      </c>
      <c r="U9" s="19">
        <v>0</v>
      </c>
      <c r="V9" s="24">
        <v>1500</v>
      </c>
      <c r="W9" s="24" t="s">
        <v>75</v>
      </c>
      <c r="X9" s="8" t="s">
        <v>46</v>
      </c>
      <c r="Y9" s="22" t="s">
        <v>62</v>
      </c>
    </row>
    <row r="10" spans="1:25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FN25-26-01925</v>
      </c>
      <c r="E10" s="15">
        <v>45899</v>
      </c>
      <c r="F10" s="8" t="str">
        <f t="shared" si="1"/>
        <v>Sagar Birmal Gade</v>
      </c>
      <c r="G10" s="16" t="str">
        <f t="shared" si="2"/>
        <v>SF0066028</v>
      </c>
      <c r="H10" s="16" t="str">
        <f t="shared" si="3"/>
        <v>Branch Quality Manager</v>
      </c>
      <c r="I10" s="17" t="s">
        <v>63</v>
      </c>
      <c r="J10" s="17" t="s">
        <v>64</v>
      </c>
      <c r="K10" s="17" t="s">
        <v>65</v>
      </c>
      <c r="L10" s="18">
        <v>358612177</v>
      </c>
      <c r="M10" s="18"/>
      <c r="N10" s="15" t="s">
        <v>66</v>
      </c>
      <c r="O10" s="19">
        <v>65000</v>
      </c>
      <c r="P10" s="19">
        <v>3460</v>
      </c>
      <c r="Q10" s="20" t="s">
        <v>45</v>
      </c>
      <c r="R10" s="21">
        <v>45903</v>
      </c>
      <c r="S10" s="19">
        <v>3460</v>
      </c>
      <c r="T10" s="19">
        <v>0</v>
      </c>
      <c r="U10" s="19">
        <v>0</v>
      </c>
      <c r="V10" s="24">
        <v>3460</v>
      </c>
      <c r="W10" s="24" t="s">
        <v>75</v>
      </c>
      <c r="X10" s="8" t="s">
        <v>46</v>
      </c>
      <c r="Y10" s="22" t="s">
        <v>67</v>
      </c>
    </row>
    <row r="11" spans="1:25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FN25-26-01925</v>
      </c>
      <c r="E11" s="15">
        <v>45899</v>
      </c>
      <c r="F11" s="8" t="str">
        <f t="shared" si="1"/>
        <v>Sagar Birmal Gade</v>
      </c>
      <c r="G11" s="16" t="str">
        <f t="shared" si="2"/>
        <v>SF0066028</v>
      </c>
      <c r="H11" s="16" t="str">
        <f t="shared" si="3"/>
        <v>Branch Quality Manager</v>
      </c>
      <c r="I11" s="17" t="s">
        <v>68</v>
      </c>
      <c r="J11" s="17" t="s">
        <v>69</v>
      </c>
      <c r="K11" s="17" t="s">
        <v>70</v>
      </c>
      <c r="L11" s="18">
        <v>352418951</v>
      </c>
      <c r="M11" s="18"/>
      <c r="N11" s="15" t="s">
        <v>71</v>
      </c>
      <c r="O11" s="19">
        <v>73000</v>
      </c>
      <c r="P11" s="19">
        <v>3900</v>
      </c>
      <c r="Q11" s="20" t="s">
        <v>72</v>
      </c>
      <c r="R11" s="21">
        <v>45874</v>
      </c>
      <c r="S11" s="19">
        <v>3769</v>
      </c>
      <c r="T11" s="19">
        <v>3769</v>
      </c>
      <c r="U11" s="19">
        <v>0</v>
      </c>
      <c r="V11" s="24">
        <v>0</v>
      </c>
      <c r="W11" s="24">
        <v>0</v>
      </c>
      <c r="X11" s="8" t="s">
        <v>46</v>
      </c>
      <c r="Y11" s="22" t="s">
        <v>73</v>
      </c>
    </row>
    <row r="13" spans="1:25" x14ac:dyDescent="0.35">
      <c r="T13" s="28"/>
      <c r="U13" s="28">
        <f>SUM(S4:S11)</f>
        <v>18709</v>
      </c>
    </row>
    <row r="14" spans="1:25" x14ac:dyDescent="0.35">
      <c r="S14" s="28" t="s">
        <v>77</v>
      </c>
      <c r="T14" s="28">
        <f>SUM(S14:S18)</f>
        <v>10450</v>
      </c>
      <c r="U14" s="29">
        <f>U13-S5-S6</f>
        <v>14219</v>
      </c>
    </row>
    <row r="15" spans="1:25" x14ac:dyDescent="0.35">
      <c r="S15">
        <v>2020</v>
      </c>
      <c r="T15" s="29">
        <f>SUM(T5:T11)</f>
        <v>3769</v>
      </c>
      <c r="U15" s="28"/>
    </row>
    <row r="16" spans="1:25" x14ac:dyDescent="0.35">
      <c r="S16">
        <v>3470</v>
      </c>
      <c r="T16" s="28"/>
      <c r="U16" s="28"/>
    </row>
    <row r="17" spans="19:21" x14ac:dyDescent="0.35">
      <c r="S17">
        <v>1500</v>
      </c>
      <c r="T17" s="28">
        <f>SUM(T14:T15)</f>
        <v>14219</v>
      </c>
      <c r="U17" s="28">
        <f>SUM(U14:U15)</f>
        <v>14219</v>
      </c>
    </row>
    <row r="18" spans="19:21" x14ac:dyDescent="0.35">
      <c r="S18">
        <v>3460</v>
      </c>
    </row>
  </sheetData>
  <conditionalFormatting sqref="L6:M11 L5">
    <cfRule type="duplicateValues" dxfId="1" priority="3" stopIfTrue="1"/>
  </conditionalFormatting>
  <conditionalFormatting sqref="L1:M4 L6:M1048576 L5">
    <cfRule type="duplicateValues" dxfId="0" priority="1"/>
  </conditionalFormatting>
  <dataValidations count="9">
    <dataValidation type="custom" allowBlank="1" showInputMessage="1" showErrorMessage="1" error="Enter Valid date_x000a_" sqref="E6" xr:uid="{47E2C49D-0137-4F8A-BE5B-F047EA29D3A8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1" xr:uid="{E74C30F8-0F00-450C-A0D3-75EEB89E15D2}">
      <formula1>42370</formula1>
      <formula2>47848</formula2>
    </dataValidation>
    <dataValidation type="custom" allowBlank="1" showInputMessage="1" showErrorMessage="1" error="Enter Valid Date_x000a_" sqref="E5" xr:uid="{200262C0-3B27-43A6-912E-6612189012D2}">
      <formula1>ISNUMBER(E5) * (E5&gt;=DATE(2023,10,1)) * (E5&lt;=DATE(2031,12,31)) * (INT(E5)=E5)</formula1>
    </dataValidation>
    <dataValidation type="custom" allowBlank="1" showInputMessage="1" showErrorMessage="1" sqref="E7:E11" xr:uid="{14EAA847-E521-45C1-B43D-7FE496F10986}">
      <formula1>ISNUMBER(E7) * (E7&gt;=DATE(2023,10,1)) * (E7&lt;=DATE(2031,12,31)) * (INT(E7)=E7)</formula1>
    </dataValidation>
    <dataValidation type="date" allowBlank="1" showInputMessage="1" showErrorMessage="1" sqref="N4" xr:uid="{1BE83221-A562-41A3-A393-3CA5DF2BD03D}">
      <formula1>36526</formula1>
      <formula2>47848</formula2>
    </dataValidation>
    <dataValidation type="list" allowBlank="1" showInputMessage="1" showErrorMessage="1" sqref="Q5:Q11" xr:uid="{DB2A42A8-96C9-4CF7-AFBA-2E994AFA2064}">
      <formula1>Type</formula1>
    </dataValidation>
    <dataValidation type="list" allowBlank="1" showInputMessage="1" showErrorMessage="1" sqref="X5:X11" xr:uid="{8A04E267-76D8-4365-A7AC-13822D47D0D5}">
      <formula1>"Loan Card,Digital Payment,Cash Receipt,Borrower Written Statement,Deliquent Staff Written Statement,Center Meeting Register,Hand Written Receipt"</formula1>
    </dataValidation>
    <dataValidation allowBlank="1" showErrorMessage="1" sqref="C5 B5:B11" xr:uid="{7AE6F121-DD83-42F8-B11C-50CC1712A6F5}"/>
    <dataValidation type="date" operator="lessThanOrEqual" allowBlank="1" showInputMessage="1" showErrorMessage="1" errorTitle="Incorrect date Entered" error="Enter in Valid Date Format_x000a_ " promptTitle="Enter Valid Date" sqref="R5:R11" xr:uid="{C5098023-8435-49A2-85E7-35AF065CBBBC}">
      <formula1>IF(ISNUMBER(DATE(RIGHT(E5,4),MONTH(LEFT(MID(E5,4,3),2)&amp;"1"),LEFT(E5,2))),E5,9^9)</formula1>
    </dataValidation>
  </dataValidations>
  <hyperlinks>
    <hyperlink ref="E3" location="'Fraud Investigation Report'!G5" display="Home" xr:uid="{E76A5437-5D33-4C8E-B441-FA43BC9F06A2}"/>
    <hyperlink ref="V3" location="'Fraud Investigation Report'!G5" display="Home" xr:uid="{ABB85C59-1D20-4740-B385-6C62F3FDBA40}"/>
    <hyperlink ref="F3" location="'Loan Outstanding Report'!BG5" display="Loan O/s Report" xr:uid="{4C932F67-62F6-4122-93BC-47889C134748}"/>
    <hyperlink ref="X3" location="'Loan Outstanding Report'!BG5" display="Loan O/s Report" xr:uid="{D6F4F63A-C9D1-45E3-9E37-D1D41DA212C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2225-5D61-4AC2-B4E6-F60EFE171A83}">
  <dimension ref="A1"/>
  <sheetViews>
    <sheetView tabSelected="1" topLeftCell="A24" workbookViewId="0">
      <selection activeCell="B30" sqref="B3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2025-12-03T09:48:56Z</dcterms:created>
  <dcterms:modified xsi:type="dcterms:W3CDTF">2025-12-03T10:05:36Z</dcterms:modified>
</cp:coreProperties>
</file>