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"/>
    </mc:Choice>
  </mc:AlternateContent>
  <xr:revisionPtr revIDLastSave="0" documentId="8_{F4E3EAAC-1C2B-42B9-A266-D049571AA18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<sst xmlns="http://schemas.openxmlformats.org/spreadsheetml/2006/main" count="492" uniqueCount="329">
  <si>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</si>
  <si>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</si>
  <si>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</si>
  <si>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</si>
  <si>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</si>
  <si>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</si>
  <si>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</si>
  <si>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</si>
  <si>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</si>
  <si>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</si>
  <si>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</si>
  <si>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</si>
  <si>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</si>
  <si>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</si>
  <si>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</si>
  <si>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</si>
  <si>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</si>
  <si>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</si>
  <si>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</si>
  <si>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</si>
  <si>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</si>
  <si>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</si>
  <si>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</si>
  <si>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</si>
  <si>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</si>
  <si>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</si>
  <si>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</si>
  <si>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</si>
  <si>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</si>
  <si>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</si>
  <si>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</si>
  <si>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</si>
  <si>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</si>
  <si>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</si>
  <si>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</si>
  <si>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</si>
  <si>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</si>
  <si>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</si>
  <si>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</si>
  <si>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</si>
  <si>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</si>
  <si>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</si>
  <si>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</si>
  <si>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</si>
  <si>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</si>
  <si>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</si>
  <si>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</si>
  <si>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</si>
  <si>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</si>
  <si>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</si>
  <si>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</si>
  <si>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</si>
  <si>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</si>
  <si>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</si>
  <si>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</si>
  <si>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</si>
  <si>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</si>
  <si>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</si>
  <si>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</si>
  <si>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</si>
  <si>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</si>
  <si>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</si>
  <si>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</si>
  <si>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</si>
  <si>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</si>
  <si>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</si>
  <si>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</si>
  <si>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</si>
  <si>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</si>
  <si>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</si>
  <si>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</si>
  <si>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</si>
  <si>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</si>
  <si>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</si>
  <si>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</si>
  <si>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</si>
  <si>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</si>
  <si>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</si>
  <si>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</si>
  <si>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</si>
  <si>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</si>
  <si>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</si>
  <si>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</si>
  <si>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</si>
  <si>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</si>
  <si>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</si>
  <si>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</si>
  <si>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</si>
  <si>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</si>
  <si>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</si>
  <si>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</si>
  <si>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</si>
  <si>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</si>
  <si>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</si>
  <si>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</si>
  <si>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</si>
  <si>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</si>
  <si>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</si>
  <si>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</si>
  <si>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</si>
  <si>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</si>
  <si>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</si>
  <si>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</si>
  <si>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</si>
  <si>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</si>
  <si>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</si>
  <si>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</si>
  <si>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</si>
  <si>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</si>
  <si>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</si>
  <si>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</si>
  <si>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</si>
  <si>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</si>
  <si>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</si>
  <si>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</si>
  <si>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</si>
  <si>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</si>
  <si>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</si>
  <si>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</si>
  <si>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</si>
  <si>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</si>
  <si>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</si>
  <si>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</si>
  <si>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</si>
  <si>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</si>
  <si>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</si>
  <si>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</si>
  <si>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</si>
  <si>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</si>
  <si>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</si>
  <si>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</si>
  <si>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</si>
  <si>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</si>
  <si>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</si>
  <si>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</si>
  <si>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</si>
  <si>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</si>
  <si>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</si>
  <si>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</si>
  <si>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</si>
  <si>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</si>
  <si>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</si>
  <si>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</si>
  <si>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</si>
  <si>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</si>
  <si>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</si>
  <si>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</si>
  <si>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</si>
  <si>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</si>
  <si>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</si>
  <si>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</si>
  <si>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</si>
  <si>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</si>
  <si>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</si>
  <si>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</si>
  <si>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</si>
  <si>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</si>
  <si>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</si>
  <si>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</si>
  <si>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</si>
  <si>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</si>
  <si>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</si>
  <si>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</si>
  <si>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</si>
  <si>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</si>
  <si>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</si>
  <si>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</si>
  <si>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</si>
  <si>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</si>
  <si>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</si>
  <si>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</si>
  <si>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</si>
  <si>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</si>
  <si>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</si>
  <si>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</si>
  <si>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</si>
  <si>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</si>
  <si>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</si>
  <si>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</si>
  <si>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</si>
  <si>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</si>
  <si>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</si>
  <si>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</si>
  <si>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</si>
  <si>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</si>
  <si>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</si>
  <si>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</si>
  <si>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</si>
  <si>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</si>
  <si>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</si>
  <si>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</si>
  <si>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</si>
  <si>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</si>
  <si>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</si>
  <si>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</si>
  <si>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</si>
  <si>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</si>
  <si>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</si>
  <si>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</si>
  <si>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</si>
  <si>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</si>
  <si>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</si>
  <si>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</si>
  <si>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</si>
  <si>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</si>
  <si>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</si>
  <si>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</si>
  <si>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</si>
  <si>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</si>
  <si>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</si>
  <si>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</si>
  <si>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</si>
  <si>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</si>
  <si>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</si>
  <si>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</si>
  <si>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</si>
  <si>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</si>
  <si>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</si>
  <si>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</si>
  <si>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</si>
  <si>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</si>
  <si>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</si>
  <si>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</si>
  <si>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</si>
  <si>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</si>
  <si>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</si>
  <si>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</si>
  <si>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</si>
  <si>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</si>
  <si>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</si>
  <si>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</si>
  <si>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</si>
  <si>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</si>
  <si>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</si>
  <si>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</si>
  <si>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</si>
  <si>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</si>
  <si>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</si>
  <si>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</si>
  <si>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</si>
  <si>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</si>
  <si>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</si>
  <si>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</si>
  <si>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</si>
  <si>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</si>
  <si>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</si>
  <si>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</si>
  <si>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</si>
  <si>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</si>
  <si>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</si>
  <si>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</si>
  <si>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Khordha</t>
  </si>
  <si>
    <t>ORGL0333</t>
  </si>
  <si>
    <t>Khordha-2</t>
  </si>
  <si>
    <t>Malipada</t>
  </si>
  <si>
    <t>SF0095952</t>
  </si>
  <si>
    <t>Rojalin Sahoo</t>
  </si>
  <si>
    <t>461656</t>
  </si>
  <si>
    <t>MANGALA</t>
  </si>
  <si>
    <t>Abhilasha - JLG Loans-Monthly-Migrated</t>
  </si>
  <si>
    <t>SID951373517636</t>
  </si>
  <si>
    <t>BC</t>
  </si>
  <si>
    <t>HINDU</t>
  </si>
  <si>
    <t>Ration shop</t>
  </si>
  <si>
    <t>SULOCHANA</t>
  </si>
  <si>
    <t>Interim Loans-Monthly-Migrated</t>
  </si>
  <si>
    <t>SID951373540580</t>
  </si>
  <si>
    <t>BAGS SHOP</t>
  </si>
  <si>
    <t>JEMA</t>
  </si>
  <si>
    <t>Chetana</t>
  </si>
  <si>
    <t>SID951373474442</t>
  </si>
  <si>
    <t>GENERAL</t>
  </si>
  <si>
    <t>Agriculture &amp; Farming</t>
  </si>
  <si>
    <t>PRATIMA SAHOO</t>
  </si>
  <si>
    <t>SID951374855646</t>
  </si>
  <si>
    <t>ANITA DALEI</t>
  </si>
  <si>
    <t>SID951373474437</t>
  </si>
  <si>
    <t>SABITA SAHOO</t>
  </si>
  <si>
    <t>11-Feb-2020</t>
  </si>
  <si>
    <t>Wed</t>
  </si>
  <si>
    <t>3</t>
  </si>
  <si>
    <t>7 Yrs</t>
  </si>
  <si>
    <t>11 Feb 2020</t>
  </si>
  <si>
    <t>&gt; 6 to 10 Years</t>
  </si>
  <si>
    <t>18-Apr-2025</t>
  </si>
  <si>
    <t>Open</t>
  </si>
  <si>
    <t>2</t>
  </si>
  <si>
    <t>15-Sep-2023</t>
  </si>
  <si>
    <t>29-Mar-2023</t>
  </si>
  <si>
    <t>08-May-2023</t>
  </si>
  <si>
    <t>12-Feb-2025</t>
  </si>
  <si>
    <t>15-Feb-2024</t>
  </si>
  <si>
    <t>5</t>
  </si>
  <si>
    <t>5 Yrs</t>
  </si>
  <si>
    <t>29 Jan 2021</t>
  </si>
  <si>
    <t>&gt; 4 to 6 Years</t>
  </si>
  <si>
    <t>13-Mar-2024</t>
  </si>
  <si>
    <t>09-Jul-2025</t>
  </si>
  <si>
    <t>08-Apr-2024</t>
  </si>
  <si>
    <t>08-May-2024</t>
  </si>
  <si>
    <t>6370390992</t>
  </si>
  <si>
    <t>9937651120</t>
  </si>
  <si>
    <t>9668136999</t>
  </si>
  <si>
    <t>7681024737</t>
  </si>
  <si>
    <t>9777410510</t>
  </si>
  <si>
    <t>Jisaya Digal/SF0071956</t>
  </si>
  <si>
    <t>Unable to verify loan card due to non-availability of borrower</t>
  </si>
  <si>
    <t>Dual Staff</t>
  </si>
  <si>
    <t>Available &amp; Updated</t>
  </si>
  <si>
    <t>Bikash Kumar Paikaray</t>
  </si>
  <si>
    <t>SF0040046</t>
  </si>
  <si>
    <t>BM</t>
  </si>
  <si>
    <t>Manoj Ganthia</t>
  </si>
  <si>
    <t>SF0038995</t>
  </si>
  <si>
    <t>BQM</t>
  </si>
  <si>
    <t>Abhimanyu Raut/SF0013746</t>
  </si>
  <si>
    <t>Bhagaban swain/SF0097828</t>
  </si>
  <si>
    <t>Santosh Sahoo/SF0071004</t>
  </si>
  <si>
    <t>Sanjaya Kumar Sahoo/SF0070624</t>
  </si>
  <si>
    <t>Completed-Report Submitted</t>
  </si>
  <si>
    <t>CSS</t>
  </si>
  <si>
    <t>Absconding</t>
  </si>
  <si>
    <t xml:space="preserve"> As per Borrower statement, Borrower has paid LO Siba Sundar Mohapatra (SF0086603) on date 08-02-25 Rs 8400/-. but as per Loan Card 08-02-25, Collected Pre-Closure Amount Rs 8400/-, LO Siba Sundar Mohapatra, Fimo posted on date 08-02-25, Rs 2800/-, but Rset amount not posted in Fimo.</t>
  </si>
  <si>
    <t>Siba Sundar Mohapatra</t>
  </si>
  <si>
    <t>SF0086603</t>
  </si>
  <si>
    <t>FN25-26-01964</t>
  </si>
  <si>
    <t>FIR Not Filled</t>
  </si>
  <si>
    <t>27-08-2025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</si>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</sst>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8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ORGL0333</v>
      </c>
      <c r="D5" s="63" t="str">
        <f>IF('Physical Cash at Safe'!D28="Yes", 'Physical Cash at Safe'!B4, 'Borrower Wise Details'!C5)</f>
        <v>Khordha-2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45862</v>
      </c>
      <c r="H5" s="107" t="s">
        <v>320</v>
      </c>
      <c r="I5" s="61">
        <v>45897</v>
      </c>
      <c r="J5" s="74" t="str">
        <f>IF('Physical Cash at Safe'!D28="Yes",'Physical Cash at Safe'!E28,IF('Borrower Wise Details'!D5&lt;&gt;"",'Borrower Wise Details'!D5,""))</f>
        <v>FN25-26-01964</v>
      </c>
      <c r="K5" s="81">
        <v>1</v>
      </c>
      <c r="L5" s="82">
        <v>8400</v>
      </c>
      <c r="M5" s="82">
        <v>2800</v>
      </c>
      <c r="N5" s="82" t="s">
        <v>315</v>
      </c>
      <c r="O5" s="82" t="s">
        <v>316</v>
      </c>
      <c r="P5" s="82" t="s">
        <v>317</v>
      </c>
      <c r="Q5" s="82" t="s">
        <v>318</v>
      </c>
      <c r="R5" s="75" t="str">
        <f>IF('Physical Cash at Safe'!$D$28="Yes", 'Physical Cash at Safe'!$A$28, IF('Borrower Wise Details'!F5&lt;&gt;"", 'Borrower Wise Details'!F5, ""))</f>
        <v>Siba Sundar Mohapatra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SF0086603</v>
      </c>
      <c r="U5" s="77" t="s">
        <v>321</v>
      </c>
      <c r="V5" s="61">
        <v>45716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319</v>
      </c>
      <c r="Z5" s="61">
        <v>45896</v>
      </c>
      <c r="AA5" s="61">
        <v>45896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2800</v>
      </c>
      <c r="AE5" s="126">
        <f>IF(AND(AC5="", AD5=""), "", IF(AD5="", AC5, AC5 - IF(ISNUMBER(AD5), AD5, 0)))</f>
        <v>5600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45901</v>
      </c>
      <c r="AH5" s="70" t="s">
        <v>322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ORGL0333</v>
      </c>
      <c r="C5" s="50" t="str">
        <f>IF('Fraud Investigation Report'!D5="", "", 'Fraud Investigation Report'!D5)</f>
        <v>Khordha-2</v>
      </c>
      <c r="D5" s="68" t="str">
        <f>IF(OR('Fraud Investigation Report'!R5="", 'Fraud Investigation Report'!R5=0), "", 'Fraud Investigation Report'!R5)</f>
        <v>Siba Sundar Mohapatra</v>
      </c>
      <c r="E5" s="68" t="str">
        <f>IF(OR('Fraud Investigation Report'!T5="", 'Fraud Investigation Report'!T5=0), "", 'Fraud Investigation Report'!T5)</f>
        <v>SF0086603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FN25-26-01964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8400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8400</v>
      </c>
      <c r="O5" s="69">
        <f>IF('Fraud Investigation Report'!AD5="", "", 'Fraud Investigation Report'!AD5)</f>
        <v>2800</v>
      </c>
      <c r="P5" s="126">
        <f>IF(AND(N5="", O5=""), "", IF(O5="", N5, N5 - IF(ISNUMBER(O5), O5, 0)))</f>
        <v>5600</v>
      </c>
      <c r="Q5" s="49"/>
      <c r="R5" s="84" t="s">
        <v>326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45896</v>
      </c>
      <c r="C6" s="18">
        <v>45895</v>
      </c>
      <c r="D6" s="18">
        <v>45896</v>
      </c>
      <c r="E6" s="19">
        <v>0.29166666666666669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32</v>
      </c>
      <c r="E11" s="23">
        <f t="shared" ref="E11:E17" si="0">D11*A11</f>
        <v>16000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2</v>
      </c>
      <c r="E12" s="23">
        <f t="shared" si="0"/>
        <v>400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2</v>
      </c>
      <c r="E13" s="23">
        <f t="shared" si="0"/>
        <v>200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16703</v>
      </c>
      <c r="C18" s="23">
        <f>B18</f>
        <v>16703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16703</v>
      </c>
      <c r="D19" s="30" t="s">
        <v>76</v>
      </c>
      <c r="E19" s="31">
        <f>SUM(E10:E18)</f>
        <v>16703</v>
      </c>
    </row>
    <row r="20" spans="1:5" ht="30" customHeight="1" x14ac:dyDescent="0.35">
      <c r="A20" s="144" t="s">
        <v>97</v>
      </c>
      <c r="B20" s="145"/>
      <c r="C20" s="32">
        <v>16703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 t="s">
        <v>307</v>
      </c>
      <c r="C32" s="37" t="s">
        <v>82</v>
      </c>
      <c r="D32" s="154" t="s">
        <v>308</v>
      </c>
      <c r="E32" s="155"/>
    </row>
    <row r="33" spans="1:5" ht="18" customHeight="1" x14ac:dyDescent="0.35">
      <c r="A33" s="37" t="s">
        <v>83</v>
      </c>
      <c r="B33" s="106">
        <v>306278</v>
      </c>
      <c r="C33" s="39" t="s">
        <v>84</v>
      </c>
      <c r="D33" s="148">
        <v>125283</v>
      </c>
      <c r="E33" s="149"/>
    </row>
    <row r="34" spans="1:5" ht="26" x14ac:dyDescent="0.35">
      <c r="A34" s="39" t="s">
        <v>221</v>
      </c>
      <c r="B34" s="38" t="s">
        <v>309</v>
      </c>
      <c r="C34" s="39" t="s">
        <v>222</v>
      </c>
      <c r="D34" s="150" t="s">
        <v>312</v>
      </c>
      <c r="E34" s="151"/>
    </row>
    <row r="35" spans="1:5" ht="26" x14ac:dyDescent="0.35">
      <c r="A35" s="39" t="s">
        <v>223</v>
      </c>
      <c r="B35" s="38" t="s">
        <v>310</v>
      </c>
      <c r="C35" s="39" t="s">
        <v>225</v>
      </c>
      <c r="D35" s="150" t="s">
        <v>313</v>
      </c>
      <c r="E35" s="151"/>
    </row>
    <row r="36" spans="1:5" ht="25.5" customHeight="1" x14ac:dyDescent="0.35">
      <c r="A36" s="39" t="s">
        <v>224</v>
      </c>
      <c r="B36" s="38" t="s">
        <v>311</v>
      </c>
      <c r="C36" s="39" t="s">
        <v>226</v>
      </c>
      <c r="D36" s="152" t="s">
        <v>314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G6" sqref="G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ORGL0333</v>
      </c>
      <c r="C5" s="119" t="str">
        <f>IF('Loan Outstanding Report'!$H$5="", "", 'Loan Outstanding Report'!$H$5)</f>
        <v>Khordha-2</v>
      </c>
      <c r="D5" s="41" t="s">
        <v>325</v>
      </c>
      <c r="E5" s="65">
        <v>45897</v>
      </c>
      <c r="F5" s="38" t="s">
        <v>323</v>
      </c>
      <c r="G5" s="49" t="s">
        <v>324</v>
      </c>
      <c r="H5" s="49" t="s">
        <v>328</v>
      </c>
      <c r="I5" s="120">
        <v>461656</v>
      </c>
      <c r="J5" s="120" t="s">
        <v>270</v>
      </c>
      <c r="K5" s="120" t="s">
        <v>273</v>
      </c>
      <c r="L5" s="11">
        <v>351267056</v>
      </c>
      <c r="M5" s="65" t="s">
        <v>288</v>
      </c>
      <c r="N5" s="124">
        <v>52390</v>
      </c>
      <c r="O5" s="124">
        <v>2800</v>
      </c>
      <c r="P5" s="121" t="s">
        <v>140</v>
      </c>
      <c r="Q5" s="80">
        <v>45696</v>
      </c>
      <c r="R5" s="124">
        <v>8400</v>
      </c>
      <c r="S5" s="124">
        <v>2800</v>
      </c>
      <c r="T5" s="124">
        <v>0</v>
      </c>
      <c r="U5" s="125">
        <f t="shared" ref="U5" si="0">IF(AND(ISBLANK(R5),ISBLANK(S5),ISBLANK(T5)),"",R5-(S5+T5))</f>
        <v>5600</v>
      </c>
      <c r="V5" s="117" t="s">
        <v>202</v>
      </c>
      <c r="W5" s="122" t="s">
        <v>322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L8" sqref="L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 t="s">
        <v>327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327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64">
        <v>0.29166666666666669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137140</v>
      </c>
      <c r="J5" s="38" t="s">
        <v>254</v>
      </c>
      <c r="K5" s="84">
        <v>137140</v>
      </c>
      <c r="L5" s="84" t="s">
        <v>255</v>
      </c>
      <c r="M5" s="38" t="s">
        <v>256</v>
      </c>
      <c r="N5" s="84">
        <v>237667</v>
      </c>
      <c r="O5" s="84" t="s">
        <v>257</v>
      </c>
      <c r="P5" s="84">
        <v>321224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19199886</v>
      </c>
      <c r="Z5" s="38" t="s">
        <v>264</v>
      </c>
      <c r="AA5" s="108" t="s">
        <v>278</v>
      </c>
      <c r="AB5" s="84">
        <v>20744</v>
      </c>
      <c r="AC5" s="108" t="s">
        <v>279</v>
      </c>
      <c r="AD5" s="84">
        <v>18</v>
      </c>
      <c r="AE5" s="84" t="s">
        <v>280</v>
      </c>
      <c r="AF5" s="84" t="s">
        <v>281</v>
      </c>
      <c r="AG5" s="108" t="s">
        <v>282</v>
      </c>
      <c r="AH5" s="84" t="s">
        <v>283</v>
      </c>
      <c r="AI5" s="108" t="s">
        <v>278</v>
      </c>
      <c r="AJ5" s="84">
        <v>1390</v>
      </c>
      <c r="AK5" s="84">
        <v>1390</v>
      </c>
      <c r="AL5" s="108" t="s">
        <v>284</v>
      </c>
      <c r="AM5" s="84">
        <v>20744.099999999999</v>
      </c>
      <c r="AN5" s="112">
        <v>156</v>
      </c>
      <c r="AO5" s="112">
        <v>20900.099999999999</v>
      </c>
      <c r="AP5" s="112">
        <v>286.89999999999998</v>
      </c>
      <c r="AQ5" s="112">
        <v>0</v>
      </c>
      <c r="AR5" s="112">
        <v>286.89999999999998</v>
      </c>
      <c r="AS5" s="112">
        <v>0</v>
      </c>
      <c r="AT5" s="112">
        <v>0</v>
      </c>
      <c r="AU5" s="112">
        <v>0</v>
      </c>
      <c r="AV5" s="84">
        <v>48</v>
      </c>
      <c r="AW5" s="84"/>
      <c r="AX5" s="84"/>
      <c r="AY5" s="108"/>
      <c r="AZ5" s="84"/>
      <c r="BA5" s="84"/>
      <c r="BB5" s="84" t="s">
        <v>285</v>
      </c>
      <c r="BC5" s="84" t="s">
        <v>145</v>
      </c>
      <c r="BD5" s="108"/>
      <c r="BE5" s="84">
        <v>0</v>
      </c>
      <c r="BF5" s="38" t="s">
        <v>260</v>
      </c>
      <c r="BG5" s="84" t="s">
        <v>300</v>
      </c>
      <c r="BH5" s="114" t="s">
        <v>305</v>
      </c>
      <c r="BI5" s="38" t="s">
        <v>110</v>
      </c>
      <c r="BJ5" s="85">
        <v>45896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306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137140</v>
      </c>
      <c r="J6" s="38" t="s">
        <v>254</v>
      </c>
      <c r="K6" s="84">
        <v>137140</v>
      </c>
      <c r="L6" s="84" t="s">
        <v>255</v>
      </c>
      <c r="M6" s="38" t="s">
        <v>256</v>
      </c>
      <c r="N6" s="84">
        <v>237667</v>
      </c>
      <c r="O6" s="84" t="s">
        <v>257</v>
      </c>
      <c r="P6" s="84">
        <v>321224</v>
      </c>
      <c r="Q6" s="38" t="s">
        <v>258</v>
      </c>
      <c r="R6" s="38" t="s">
        <v>265</v>
      </c>
      <c r="S6" s="84" t="s">
        <v>266</v>
      </c>
      <c r="T6" s="84" t="s">
        <v>266</v>
      </c>
      <c r="U6" s="84" t="s">
        <v>261</v>
      </c>
      <c r="V6" s="84" t="s">
        <v>262</v>
      </c>
      <c r="W6" s="84">
        <v>0</v>
      </c>
      <c r="X6" s="38" t="s">
        <v>267</v>
      </c>
      <c r="Y6" s="84">
        <v>21488602</v>
      </c>
      <c r="Z6" s="38" t="s">
        <v>268</v>
      </c>
      <c r="AA6" s="108" t="s">
        <v>278</v>
      </c>
      <c r="AB6" s="84">
        <v>20744</v>
      </c>
      <c r="AC6" s="108" t="s">
        <v>279</v>
      </c>
      <c r="AD6" s="84">
        <v>18</v>
      </c>
      <c r="AE6" s="84" t="s">
        <v>286</v>
      </c>
      <c r="AF6" s="84" t="s">
        <v>281</v>
      </c>
      <c r="AG6" s="108" t="s">
        <v>282</v>
      </c>
      <c r="AH6" s="84" t="s">
        <v>283</v>
      </c>
      <c r="AI6" s="108" t="s">
        <v>278</v>
      </c>
      <c r="AJ6" s="84">
        <v>1390</v>
      </c>
      <c r="AK6" s="84">
        <v>1390</v>
      </c>
      <c r="AL6" s="108" t="s">
        <v>287</v>
      </c>
      <c r="AM6" s="84">
        <v>14359.21</v>
      </c>
      <c r="AN6" s="112">
        <v>158.93</v>
      </c>
      <c r="AO6" s="112">
        <v>14518.14</v>
      </c>
      <c r="AP6" s="112">
        <v>7249.79</v>
      </c>
      <c r="AQ6" s="112">
        <v>369.33</v>
      </c>
      <c r="AR6" s="112">
        <v>7619.12</v>
      </c>
      <c r="AS6" s="112">
        <v>6384.79</v>
      </c>
      <c r="AT6" s="112">
        <v>369.33</v>
      </c>
      <c r="AU6" s="112">
        <v>6754.12</v>
      </c>
      <c r="AV6" s="84">
        <v>48</v>
      </c>
      <c r="AW6" s="84"/>
      <c r="AX6" s="84"/>
      <c r="AY6" s="108"/>
      <c r="AZ6" s="84"/>
      <c r="BA6" s="84"/>
      <c r="BB6" s="84" t="s">
        <v>285</v>
      </c>
      <c r="BC6" s="84" t="s">
        <v>145</v>
      </c>
      <c r="BD6" s="108"/>
      <c r="BE6" s="84">
        <v>0</v>
      </c>
      <c r="BF6" s="38" t="s">
        <v>266</v>
      </c>
      <c r="BG6" s="84" t="s">
        <v>301</v>
      </c>
      <c r="BH6" s="114" t="s">
        <v>305</v>
      </c>
      <c r="BI6" s="38" t="s">
        <v>110</v>
      </c>
      <c r="BJ6" s="85">
        <v>45896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306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137140</v>
      </c>
      <c r="J7" s="38" t="s">
        <v>254</v>
      </c>
      <c r="K7" s="84">
        <v>137140</v>
      </c>
      <c r="L7" s="84" t="s">
        <v>255</v>
      </c>
      <c r="M7" s="38" t="s">
        <v>256</v>
      </c>
      <c r="N7" s="84">
        <v>237667</v>
      </c>
      <c r="O7" s="84">
        <v>461656</v>
      </c>
      <c r="P7" s="84">
        <v>321224</v>
      </c>
      <c r="Q7" s="38" t="s">
        <v>258</v>
      </c>
      <c r="R7" s="38" t="s">
        <v>269</v>
      </c>
      <c r="S7" s="84" t="s">
        <v>270</v>
      </c>
      <c r="T7" s="84" t="s">
        <v>270</v>
      </c>
      <c r="U7" s="84" t="s">
        <v>271</v>
      </c>
      <c r="V7" s="84" t="s">
        <v>262</v>
      </c>
      <c r="W7" s="84">
        <v>541</v>
      </c>
      <c r="X7" s="38" t="s">
        <v>272</v>
      </c>
      <c r="Y7" s="84">
        <v>351267056</v>
      </c>
      <c r="Z7" s="38" t="s">
        <v>273</v>
      </c>
      <c r="AA7" s="108" t="s">
        <v>288</v>
      </c>
      <c r="AB7" s="84">
        <v>52390</v>
      </c>
      <c r="AC7" s="108" t="s">
        <v>279</v>
      </c>
      <c r="AD7" s="84">
        <v>24</v>
      </c>
      <c r="AE7" s="84" t="s">
        <v>280</v>
      </c>
      <c r="AF7" s="84" t="s">
        <v>281</v>
      </c>
      <c r="AG7" s="108" t="s">
        <v>282</v>
      </c>
      <c r="AH7" s="84" t="s">
        <v>283</v>
      </c>
      <c r="AI7" s="108" t="s">
        <v>289</v>
      </c>
      <c r="AJ7" s="84">
        <v>3120</v>
      </c>
      <c r="AK7" s="84">
        <v>2800</v>
      </c>
      <c r="AL7" s="108" t="s">
        <v>290</v>
      </c>
      <c r="AM7" s="84">
        <v>46952.5</v>
      </c>
      <c r="AN7" s="112">
        <v>14967.5</v>
      </c>
      <c r="AO7" s="112">
        <v>61920</v>
      </c>
      <c r="AP7" s="112">
        <v>5437.5</v>
      </c>
      <c r="AQ7" s="112">
        <v>162.5</v>
      </c>
      <c r="AR7" s="112">
        <v>5600</v>
      </c>
      <c r="AS7" s="112">
        <v>5437.5</v>
      </c>
      <c r="AT7" s="112">
        <v>162.5</v>
      </c>
      <c r="AU7" s="112">
        <v>5600</v>
      </c>
      <c r="AV7" s="84">
        <v>28</v>
      </c>
      <c r="AW7" s="84"/>
      <c r="AX7" s="84"/>
      <c r="AY7" s="108"/>
      <c r="AZ7" s="84"/>
      <c r="BA7" s="84"/>
      <c r="BB7" s="84" t="s">
        <v>285</v>
      </c>
      <c r="BC7" s="84" t="s">
        <v>145</v>
      </c>
      <c r="BD7" s="108"/>
      <c r="BE7" s="84">
        <v>0</v>
      </c>
      <c r="BF7" s="38" t="s">
        <v>270</v>
      </c>
      <c r="BG7" s="84" t="s">
        <v>302</v>
      </c>
      <c r="BH7" s="114" t="s">
        <v>305</v>
      </c>
      <c r="BI7" s="38" t="s">
        <v>110</v>
      </c>
      <c r="BJ7" s="85">
        <v>45896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8400</v>
      </c>
      <c r="BQ7" s="117" t="s">
        <v>202</v>
      </c>
      <c r="BR7" s="118" t="s">
        <v>322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137140</v>
      </c>
      <c r="J8" s="38" t="s">
        <v>254</v>
      </c>
      <c r="K8" s="84">
        <v>137140</v>
      </c>
      <c r="L8" s="84" t="s">
        <v>255</v>
      </c>
      <c r="M8" s="38" t="s">
        <v>256</v>
      </c>
      <c r="N8" s="84">
        <v>237667</v>
      </c>
      <c r="O8" s="84" t="s">
        <v>257</v>
      </c>
      <c r="P8" s="84">
        <v>321224</v>
      </c>
      <c r="Q8" s="38" t="s">
        <v>258</v>
      </c>
      <c r="R8" s="38" t="s">
        <v>269</v>
      </c>
      <c r="S8" s="84" t="s">
        <v>274</v>
      </c>
      <c r="T8" s="84" t="s">
        <v>274</v>
      </c>
      <c r="U8" s="84" t="s">
        <v>261</v>
      </c>
      <c r="V8" s="84" t="s">
        <v>262</v>
      </c>
      <c r="W8" s="84">
        <v>0</v>
      </c>
      <c r="X8" s="38" t="s">
        <v>272</v>
      </c>
      <c r="Y8" s="84">
        <v>355294463</v>
      </c>
      <c r="Z8" s="38" t="s">
        <v>275</v>
      </c>
      <c r="AA8" s="108" t="s">
        <v>291</v>
      </c>
      <c r="AB8" s="84">
        <v>70000</v>
      </c>
      <c r="AC8" s="108" t="s">
        <v>279</v>
      </c>
      <c r="AD8" s="84">
        <v>24</v>
      </c>
      <c r="AE8" s="84" t="s">
        <v>292</v>
      </c>
      <c r="AF8" s="84" t="s">
        <v>293</v>
      </c>
      <c r="AG8" s="108" t="s">
        <v>294</v>
      </c>
      <c r="AH8" s="84" t="s">
        <v>295</v>
      </c>
      <c r="AI8" s="108" t="s">
        <v>296</v>
      </c>
      <c r="AJ8" s="84">
        <v>3740</v>
      </c>
      <c r="AK8" s="84">
        <v>3740</v>
      </c>
      <c r="AL8" s="108" t="s">
        <v>297</v>
      </c>
      <c r="AM8" s="84">
        <v>43918.46</v>
      </c>
      <c r="AN8" s="112">
        <v>17251.54</v>
      </c>
      <c r="AO8" s="112">
        <v>61170</v>
      </c>
      <c r="AP8" s="112">
        <v>26081.54</v>
      </c>
      <c r="AQ8" s="112">
        <v>2041.46</v>
      </c>
      <c r="AR8" s="112">
        <v>28123</v>
      </c>
      <c r="AS8" s="112">
        <v>2410</v>
      </c>
      <c r="AT8" s="112">
        <v>0</v>
      </c>
      <c r="AU8" s="112">
        <v>2410</v>
      </c>
      <c r="AV8" s="84">
        <v>17</v>
      </c>
      <c r="AW8" s="84"/>
      <c r="AX8" s="84"/>
      <c r="AY8" s="108"/>
      <c r="AZ8" s="84"/>
      <c r="BA8" s="84"/>
      <c r="BB8" s="84" t="s">
        <v>285</v>
      </c>
      <c r="BC8" s="84" t="s">
        <v>145</v>
      </c>
      <c r="BD8" s="108"/>
      <c r="BE8" s="84">
        <v>0</v>
      </c>
      <c r="BF8" s="38" t="s">
        <v>274</v>
      </c>
      <c r="BG8" s="84" t="s">
        <v>303</v>
      </c>
      <c r="BH8" s="114" t="s">
        <v>305</v>
      </c>
      <c r="BI8" s="38" t="s">
        <v>110</v>
      </c>
      <c r="BJ8" s="85">
        <v>45896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306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137140</v>
      </c>
      <c r="J9" s="38" t="s">
        <v>254</v>
      </c>
      <c r="K9" s="84">
        <v>137140</v>
      </c>
      <c r="L9" s="84" t="s">
        <v>255</v>
      </c>
      <c r="M9" s="38" t="s">
        <v>256</v>
      </c>
      <c r="N9" s="84">
        <v>237667</v>
      </c>
      <c r="O9" s="84" t="s">
        <v>257</v>
      </c>
      <c r="P9" s="84">
        <v>321224</v>
      </c>
      <c r="Q9" s="38" t="s">
        <v>258</v>
      </c>
      <c r="R9" s="38" t="s">
        <v>269</v>
      </c>
      <c r="S9" s="84" t="s">
        <v>276</v>
      </c>
      <c r="T9" s="84" t="s">
        <v>276</v>
      </c>
      <c r="U9" s="84" t="s">
        <v>271</v>
      </c>
      <c r="V9" s="84" t="s">
        <v>262</v>
      </c>
      <c r="W9" s="84">
        <v>0</v>
      </c>
      <c r="X9" s="38" t="s">
        <v>272</v>
      </c>
      <c r="Y9" s="84">
        <v>356335344</v>
      </c>
      <c r="Z9" s="38" t="s">
        <v>277</v>
      </c>
      <c r="AA9" s="108" t="s">
        <v>298</v>
      </c>
      <c r="AB9" s="84">
        <v>70000</v>
      </c>
      <c r="AC9" s="108" t="s">
        <v>279</v>
      </c>
      <c r="AD9" s="84">
        <v>24</v>
      </c>
      <c r="AE9" s="84" t="s">
        <v>292</v>
      </c>
      <c r="AF9" s="84" t="s">
        <v>281</v>
      </c>
      <c r="AG9" s="108" t="s">
        <v>294</v>
      </c>
      <c r="AH9" s="84" t="s">
        <v>283</v>
      </c>
      <c r="AI9" s="108" t="s">
        <v>299</v>
      </c>
      <c r="AJ9" s="84">
        <v>3740</v>
      </c>
      <c r="AK9" s="84">
        <v>3740</v>
      </c>
      <c r="AL9" s="108" t="s">
        <v>297</v>
      </c>
      <c r="AM9" s="84">
        <v>39543.96</v>
      </c>
      <c r="AN9" s="112">
        <v>16556.04</v>
      </c>
      <c r="AO9" s="112">
        <v>56100</v>
      </c>
      <c r="AP9" s="112">
        <v>30456.04</v>
      </c>
      <c r="AQ9" s="112">
        <v>3330.96</v>
      </c>
      <c r="AR9" s="112">
        <v>33787</v>
      </c>
      <c r="AS9" s="112">
        <v>0</v>
      </c>
      <c r="AT9" s="112">
        <v>0</v>
      </c>
      <c r="AU9" s="112">
        <v>0</v>
      </c>
      <c r="AV9" s="84">
        <v>15</v>
      </c>
      <c r="AW9" s="84"/>
      <c r="AX9" s="84"/>
      <c r="AY9" s="108"/>
      <c r="AZ9" s="84"/>
      <c r="BA9" s="84"/>
      <c r="BB9" s="84" t="s">
        <v>285</v>
      </c>
      <c r="BC9" s="84" t="s">
        <v>145</v>
      </c>
      <c r="BD9" s="108"/>
      <c r="BE9" s="84">
        <v>0</v>
      </c>
      <c r="BF9" s="38" t="s">
        <v>276</v>
      </c>
      <c r="BG9" s="84" t="s">
        <v>304</v>
      </c>
      <c r="BH9" s="114" t="s">
        <v>305</v>
      </c>
      <c r="BI9" s="38" t="s">
        <v>110</v>
      </c>
      <c r="BJ9" s="85">
        <v>45896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306</v>
      </c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2025-09-01T12:10:38Z</dcterms:modified>
</cp:coreProperties>
</file>