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otipur-2 CSS/"/>
    </mc:Choice>
  </mc:AlternateContent>
  <xr:revisionPtr revIDLastSave="1" documentId="8_{A338237E-0284-4735-8307-3CD748618997}" xr6:coauthVersionLast="47" xr6:coauthVersionMax="47" xr10:uidLastSave="{F9DAC515-05B3-451B-B6E7-87D9A9179CD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<sst xmlns="http://schemas.openxmlformats.org/spreadsheetml/2006/main" count="398" uniqueCount="317">
  <si>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</si>
  <si>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</si>
  <si>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</si>
  <si>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</si>
  <si>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</si>
  <si>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</si>
  <si>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</si>
  <si>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</si>
  <si>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</si>
  <si>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</si>
  <si>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</si>
  <si>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</si>
  <si>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</si>
  <si>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</si>
  <si>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</si>
  <si>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</si>
  <si>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</si>
  <si>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</si>
  <si>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</si>
  <si>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</si>
  <si>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</si>
  <si>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</si>
  <si>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</si>
  <si>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</si>
  <si>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</si>
  <si>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</si>
  <si>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</si>
  <si>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</si>
  <si>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</si>
  <si>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</si>
  <si>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</si>
  <si>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</si>
  <si>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</si>
  <si>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</si>
  <si>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</si>
  <si>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</si>
  <si>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</si>
  <si>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</si>
  <si>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</si>
  <si>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</si>
  <si>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</si>
  <si>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</si>
  <si>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</si>
  <si>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</si>
  <si>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</si>
  <si>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</si>
  <si>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</si>
  <si>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</si>
  <si>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</si>
  <si>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</si>
  <si>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</si>
  <si>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</si>
  <si>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</si>
  <si>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</si>
  <si>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</si>
  <si>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</si>
  <si>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</si>
  <si>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</si>
  <si>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</si>
  <si>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</si>
  <si>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</si>
  <si>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</si>
  <si>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</si>
  <si>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</si>
  <si>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</si>
  <si>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</si>
  <si>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</si>
  <si>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</si>
  <si>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</si>
  <si>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</si>
  <si>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</si>
  <si>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</si>
  <si>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</si>
  <si>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</si>
  <si>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</si>
  <si>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</si>
  <si>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</si>
  <si>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</si>
  <si>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</si>
  <si>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</si>
  <si>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</si>
  <si>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</si>
  <si>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</si>
  <si>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</si>
  <si>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</si>
  <si>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</si>
  <si>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</si>
  <si>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</si>
  <si>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</si>
  <si>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</si>
  <si>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</si>
  <si>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</si>
  <si>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</si>
  <si>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</si>
  <si>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</si>
  <si>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</si>
  <si>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</si>
  <si>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</si>
  <si>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</si>
  <si>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</si>
  <si>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</si>
  <si>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</si>
  <si>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</si>
  <si>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</si>
  <si>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</si>
  <si>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</si>
  <si>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</si>
  <si>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</si>
  <si>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</si>
  <si>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</si>
  <si>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</si>
  <si>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</si>
  <si>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</si>
  <si>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</si>
  <si>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</si>
  <si>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</si>
  <si>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</si>
  <si>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</si>
  <si>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</si>
  <si>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</si>
  <si>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</si>
  <si>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</si>
  <si>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</si>
  <si>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</si>
  <si>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</si>
  <si>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</si>
  <si>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</si>
  <si>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</si>
  <si>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</si>
  <si>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</si>
  <si>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</si>
  <si>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</si>
  <si>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</si>
  <si>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</si>
  <si>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</si>
  <si>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</si>
  <si>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</si>
  <si>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</si>
  <si>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</si>
  <si>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</si>
  <si>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</si>
  <si>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</si>
  <si>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</si>
  <si>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</si>
  <si>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</si>
  <si>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</si>
  <si>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</si>
  <si>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</si>
  <si>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</si>
  <si>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</si>
  <si>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</si>
  <si>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</si>
  <si>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</si>
  <si>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</si>
  <si>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</si>
  <si>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</si>
  <si>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</si>
  <si>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</si>
  <si>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</si>
  <si>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</si>
  <si>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</si>
  <si>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</si>
  <si>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</si>
  <si>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</si>
  <si>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</si>
  <si>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</si>
  <si>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</si>
  <si>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</si>
  <si>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</si>
  <si>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</si>
  <si>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</si>
  <si>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</si>
  <si>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</si>
  <si>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</si>
  <si>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</si>
  <si>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</si>
  <si>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</si>
  <si>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</si>
  <si>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</si>
  <si>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</si>
  <si>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</si>
  <si>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</si>
  <si>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</si>
  <si>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</si>
  <si>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</si>
  <si>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</si>
  <si>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</si>
  <si>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</si>
  <si>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</si>
  <si>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</si>
  <si>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</si>
  <si>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</si>
  <si>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</si>
  <si>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</si>
  <si>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</si>
  <si>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</si>
  <si>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</si>
  <si>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</si>
  <si>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</si>
  <si>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</si>
  <si>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</si>
  <si>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</si>
  <si>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</si>
  <si>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</si>
  <si>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</si>
  <si>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</si>
  <si>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</si>
  <si>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</si>
  <si>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</si>
  <si>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</si>
  <si>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</si>
  <si>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</si>
  <si>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</si>
  <si>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</si>
  <si>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</si>
  <si>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</si>
  <si>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</si>
  <si>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</si>
  <si>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</si>
  <si>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</si>
  <si>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</si>
  <si>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</si>
  <si>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</si>
  <si>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</si>
  <si>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</si>
  <si>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</si>
  <si>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</si>
  <si>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</si>
  <si>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</si>
  <si>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</si>
  <si>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</si>
  <si>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</si>
  <si>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</si>
  <si>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</si>
  <si>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</si>
  <si>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</si>
  <si>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</si>
  <si>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</si>
  <si>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</si>
  <si>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</si>
  <si>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</si>
  <si>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</si>
  <si>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</si>
  <si>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</si>
  <si>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</si>
  <si>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</si>
  <si>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</si>
  <si>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Motipur</t>
  </si>
  <si>
    <t>BH3962</t>
  </si>
  <si>
    <t>Motipur-2</t>
  </si>
  <si>
    <t>Dual Staff</t>
  </si>
  <si>
    <t>Available &amp; Updated</t>
  </si>
  <si>
    <t>Jitendra Kumar</t>
  </si>
  <si>
    <t>SF0062657</t>
  </si>
  <si>
    <t>Agriculture &amp; Farming</t>
  </si>
  <si>
    <t>Open</t>
  </si>
  <si>
    <t/>
  </si>
  <si>
    <t>Shrwan Kumar</t>
  </si>
  <si>
    <t>SF0071039</t>
  </si>
  <si>
    <t>CSS</t>
  </si>
  <si>
    <t>Terminated</t>
  </si>
  <si>
    <t>Completed-Report Submitted</t>
  </si>
  <si>
    <t>Alok Kumar Raju/SF0091403</t>
  </si>
  <si>
    <t>Vidya Bhusan Dubey/SF0024851</t>
  </si>
  <si>
    <t>Aditya Kumar/SF0092055</t>
  </si>
  <si>
    <t>Manoj Kumar/SF0089669</t>
  </si>
  <si>
    <t>Loan Outstanding Report Detailed Recon as on 13-Aug-2025</t>
  </si>
  <si>
    <t>Report generation date &amp; time: Wednesday, August 13, 2025 3:44 PM</t>
  </si>
  <si>
    <t>CA</t>
  </si>
  <si>
    <t>Motipur Block</t>
  </si>
  <si>
    <t>SF0092767</t>
  </si>
  <si>
    <t>Arvind Paswan</t>
  </si>
  <si>
    <t>Motipur C2</t>
  </si>
  <si>
    <t>new maya C2 G1</t>
  </si>
  <si>
    <t>Chetana</t>
  </si>
  <si>
    <t>SSF2526288</t>
  </si>
  <si>
    <t>OBC</t>
  </si>
  <si>
    <t>HINDU</t>
  </si>
  <si>
    <t>PAMMI DEVI</t>
  </si>
  <si>
    <t>16-Jan-2024</t>
  </si>
  <si>
    <t>09</t>
  </si>
  <si>
    <t>2</t>
  </si>
  <si>
    <t>2 Yrs</t>
  </si>
  <si>
    <t>18 Apr 2022</t>
  </si>
  <si>
    <t>&gt; 2 to 4 Years</t>
  </si>
  <si>
    <t>09-Mar-2024</t>
  </si>
  <si>
    <t>09-Aug-2025</t>
  </si>
  <si>
    <t>9608231997</t>
  </si>
  <si>
    <t>On dated 09-11-24 EMI of Rs.2780 collected but not accounted in FIMO.
On dated 09-02-25 EMI of Rs.2780 collected but not accounted in FIMO.</t>
  </si>
  <si>
    <t>FIR Not Filled</t>
  </si>
  <si>
    <t>On dated 09-02-25 EMI of Rs.2780 collected but not accounted in FIMO.</t>
  </si>
  <si>
    <t>Harauna</t>
  </si>
  <si>
    <t>595206 C5</t>
  </si>
  <si>
    <t>595206 C5 Megha 21</t>
  </si>
  <si>
    <t>SSF5432809</t>
  </si>
  <si>
    <t>SC</t>
  </si>
  <si>
    <t>JAILAS DEVI</t>
  </si>
  <si>
    <t>01-Feb-2024</t>
  </si>
  <si>
    <t>1</t>
  </si>
  <si>
    <t>1 Yrs</t>
  </si>
  <si>
    <t>01 Feb 2024</t>
  </si>
  <si>
    <t>&lt;= 2 Years</t>
  </si>
  <si>
    <t>15-Aug-2025</t>
  </si>
  <si>
    <t>&gt;1-30</t>
  </si>
  <si>
    <t>9572599354</t>
  </si>
  <si>
    <t>Raj Kumar Sah/SF0050575</t>
  </si>
  <si>
    <t>One emi collected from borrower by LO Sharwan Kumar/SF0071039 but not post their account,date-09-11-2024.</t>
  </si>
  <si>
    <t>FN25-26-01970</t>
  </si>
  <si>
    <t>Bihar</t>
  </si>
  <si>
    <t>G-1</t>
  </si>
  <si>
    <t>Branch officer</t>
  </si>
  <si>
    <t>G-2</t>
  </si>
  <si>
    <t>Om prakash Mahto</t>
  </si>
  <si>
    <t>SF0062011</t>
  </si>
  <si>
    <t>Loan officer</t>
  </si>
  <si>
    <t>1.Fraud has been identified by business team on 22-05-2025 against LO Shrwan Kumar/SF0071039
2.CSS team raised complain on 30-08-2025 vide complain number FN25-26-01970.
3.At the time of Complain raised 1 borrower was affected .
4.LO was Terminated on dated 09-03-25.
5.After verification done by Audit team out of 1 borrower 1 borrower was affected of Rs.2780.</t>
  </si>
  <si>
    <t>Shrwan  Shrawan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</si>
</sst>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selection activeCell="F5" sqref="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BH3962</v>
      </c>
      <c r="D5" s="63" t="str">
        <f>IF('Physical Cash at Safe'!D28="Yes", 'Physical Cash at Safe'!A4, 'Borrower Wise Details'!C5)</f>
        <v>Motipur-2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45799</v>
      </c>
      <c r="H5" s="107" t="s">
        <v>259</v>
      </c>
      <c r="I5" s="61">
        <v>45899</v>
      </c>
      <c r="J5" s="74" t="str">
        <f>IF('Physical Cash at Safe'!D28="Yes",'Physical Cash at Safe'!E28,IF('Borrower Wise Details'!D5&lt;&gt;"",'Borrower Wise Details'!D5,""))</f>
        <v>FN25-26-01970</v>
      </c>
      <c r="K5" s="81">
        <v>1</v>
      </c>
      <c r="L5" s="82">
        <v>2780</v>
      </c>
      <c r="M5" s="82">
        <v>0</v>
      </c>
      <c r="N5" s="82" t="s">
        <v>265</v>
      </c>
      <c r="O5" s="82" t="s">
        <v>264</v>
      </c>
      <c r="P5" s="82" t="s">
        <v>263</v>
      </c>
      <c r="Q5" s="82" t="s">
        <v>262</v>
      </c>
      <c r="R5" s="75" t="str">
        <f>IF('Physical Cash at Safe'!$D$28="Yes", 'Physical Cash at Safe'!$A$28, IF('Borrower Wise Details'!F5&lt;&gt;"", 'Borrower Wise Details'!F5, ""))</f>
        <v>Shrwan  Shrawan Kumar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260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261</v>
      </c>
      <c r="Z5" s="61">
        <v>45895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45901</v>
      </c>
      <c r="AH5" s="70" t="s">
        <v>315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BH3962</v>
      </c>
      <c r="C5" s="50" t="str">
        <f>IF('Fraud Investigation Report'!D5="", "", 'Fraud Investigation Report'!D5)</f>
        <v>Motipur-2</v>
      </c>
      <c r="D5" s="68" t="str">
        <f>IF(OR('Fraud Investigation Report'!R5="", 'Fraud Investigation Report'!R5=0), "", 'Fraud Investigation Report'!R5)</f>
        <v>Shrwan  Shrawan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FN25-26-01970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5020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308</v>
      </c>
      <c r="B6" s="18">
        <v>45895</v>
      </c>
      <c r="C6" s="18">
        <v>45894</v>
      </c>
      <c r="D6" s="18">
        <v>45895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4484</v>
      </c>
      <c r="D19" s="30" t="s">
        <v>76</v>
      </c>
      <c r="E19" s="31">
        <f>SUM(E10:E18)</f>
        <v>4484</v>
      </c>
    </row>
    <row r="20" spans="1:5" ht="30" customHeight="1" x14ac:dyDescent="0.35">
      <c r="A20" s="145" t="s">
        <v>97</v>
      </c>
      <c r="B20" s="146"/>
      <c r="C20" s="32">
        <v>4484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7"/>
      <c r="B30" s="127"/>
      <c r="C30" s="128"/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5" t="s">
        <v>251</v>
      </c>
      <c r="E32" s="156"/>
    </row>
    <row r="33" spans="1:5" ht="18" customHeight="1" x14ac:dyDescent="0.35">
      <c r="A33" s="37" t="s">
        <v>83</v>
      </c>
      <c r="B33" s="106" t="s">
        <v>309</v>
      </c>
      <c r="C33" s="39" t="s">
        <v>84</v>
      </c>
      <c r="D33" s="149" t="s">
        <v>311</v>
      </c>
      <c r="E33" s="150"/>
    </row>
    <row r="34" spans="1:5" ht="26" x14ac:dyDescent="0.35">
      <c r="A34" s="39" t="s">
        <v>217</v>
      </c>
      <c r="B34" s="38" t="s">
        <v>252</v>
      </c>
      <c r="C34" s="39" t="s">
        <v>218</v>
      </c>
      <c r="D34" s="151" t="s">
        <v>312</v>
      </c>
      <c r="E34" s="152"/>
    </row>
    <row r="35" spans="1:5" ht="26" x14ac:dyDescent="0.35">
      <c r="A35" s="39" t="s">
        <v>219</v>
      </c>
      <c r="B35" s="38" t="s">
        <v>253</v>
      </c>
      <c r="C35" s="39" t="s">
        <v>221</v>
      </c>
      <c r="D35" s="151" t="s">
        <v>313</v>
      </c>
      <c r="E35" s="152"/>
    </row>
    <row r="36" spans="1:5" ht="25.5" customHeight="1" x14ac:dyDescent="0.35">
      <c r="A36" s="39" t="s">
        <v>220</v>
      </c>
      <c r="B36" s="38" t="s">
        <v>310</v>
      </c>
      <c r="C36" s="39" t="s">
        <v>222</v>
      </c>
      <c r="D36" s="153" t="s">
        <v>314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6" sqref="G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BH3962</v>
      </c>
      <c r="C5" s="119" t="str">
        <f>IF('Loan Outstanding Report'!$H$5="", "", 'Loan Outstanding Report'!$H$5)</f>
        <v>Motipur-2</v>
      </c>
      <c r="D5" s="41" t="s">
        <v>307</v>
      </c>
      <c r="E5" s="65">
        <v>45895</v>
      </c>
      <c r="F5" s="38" t="s">
        <v>316</v>
      </c>
      <c r="G5" s="49" t="s">
        <v>258</v>
      </c>
      <c r="H5" s="49" t="s">
        <v>268</v>
      </c>
      <c r="I5" s="120" t="s">
        <v>272</v>
      </c>
      <c r="J5" s="120" t="s">
        <v>275</v>
      </c>
      <c r="K5" s="120" t="s">
        <v>278</v>
      </c>
      <c r="L5" s="11">
        <v>354699875</v>
      </c>
      <c r="M5" s="65" t="s">
        <v>279</v>
      </c>
      <c r="N5" s="124">
        <v>52000</v>
      </c>
      <c r="O5" s="124">
        <v>2780</v>
      </c>
      <c r="P5" s="121" t="s">
        <v>139</v>
      </c>
      <c r="Q5" s="80">
        <v>45697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290</v>
      </c>
    </row>
    <row r="6" spans="1:23" ht="25" customHeight="1" x14ac:dyDescent="0.3">
      <c r="A6" s="64">
        <v>2</v>
      </c>
      <c r="B6" s="60" t="str">
        <f>IF(J6&lt;&gt;"", $B$5, "")</f>
        <v>BH3962</v>
      </c>
      <c r="C6" s="119" t="str">
        <f>IF(J6&lt;&gt;"", $C$5, "")</f>
        <v>Motipur-2</v>
      </c>
      <c r="D6" s="41" t="str">
        <f>IF(J6&lt;&gt;"", $D$5, "")</f>
        <v>FN25-26-01970</v>
      </c>
      <c r="E6" s="65">
        <v>45895</v>
      </c>
      <c r="F6" s="38" t="s">
        <v>257</v>
      </c>
      <c r="G6" s="49" t="s">
        <v>258</v>
      </c>
      <c r="H6" s="49" t="s">
        <v>268</v>
      </c>
      <c r="I6" s="120" t="s">
        <v>292</v>
      </c>
      <c r="J6" s="120" t="s">
        <v>294</v>
      </c>
      <c r="K6" s="120" t="s">
        <v>296</v>
      </c>
      <c r="L6" s="11">
        <v>354967443</v>
      </c>
      <c r="M6" s="65" t="s">
        <v>297</v>
      </c>
      <c r="N6" s="124">
        <v>42000</v>
      </c>
      <c r="O6" s="124">
        <v>2240</v>
      </c>
      <c r="P6" s="121" t="s">
        <v>139</v>
      </c>
      <c r="Q6" s="80">
        <v>45605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306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9.36328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23797</v>
      </c>
      <c r="J5" s="38" t="s">
        <v>269</v>
      </c>
      <c r="K5" s="84">
        <v>23797</v>
      </c>
      <c r="L5" s="84" t="s">
        <v>270</v>
      </c>
      <c r="M5" s="38" t="s">
        <v>271</v>
      </c>
      <c r="N5" s="84">
        <v>562461</v>
      </c>
      <c r="O5" s="84" t="s">
        <v>272</v>
      </c>
      <c r="P5" s="84">
        <v>927319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254</v>
      </c>
      <c r="Y5" s="84">
        <v>354699875</v>
      </c>
      <c r="Z5" s="38" t="s">
        <v>278</v>
      </c>
      <c r="AA5" s="108" t="s">
        <v>279</v>
      </c>
      <c r="AB5" s="84">
        <v>52000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2780</v>
      </c>
      <c r="AK5" s="84">
        <v>2780</v>
      </c>
      <c r="AL5" s="108" t="s">
        <v>286</v>
      </c>
      <c r="AM5" s="84">
        <v>30693.55</v>
      </c>
      <c r="AN5" s="112">
        <v>13786.45</v>
      </c>
      <c r="AO5" s="112">
        <v>44480</v>
      </c>
      <c r="AP5" s="112">
        <v>21306.45</v>
      </c>
      <c r="AQ5" s="112">
        <v>2141.5500000000002</v>
      </c>
      <c r="AR5" s="112">
        <v>23448</v>
      </c>
      <c r="AS5" s="112">
        <v>4719.53</v>
      </c>
      <c r="AT5" s="112">
        <v>840.47</v>
      </c>
      <c r="AU5" s="112">
        <v>5560</v>
      </c>
      <c r="AV5" s="84">
        <v>18</v>
      </c>
      <c r="AW5" s="84"/>
      <c r="AX5" s="84"/>
      <c r="AY5" s="108"/>
      <c r="AZ5" s="84"/>
      <c r="BA5" s="84"/>
      <c r="BB5" s="84" t="s">
        <v>255</v>
      </c>
      <c r="BC5" s="84" t="s">
        <v>256</v>
      </c>
      <c r="BD5" s="108"/>
      <c r="BE5" s="84">
        <v>0</v>
      </c>
      <c r="BF5" s="84" t="s">
        <v>275</v>
      </c>
      <c r="BG5" s="129" t="s">
        <v>287</v>
      </c>
      <c r="BH5" s="114" t="s">
        <v>305</v>
      </c>
      <c r="BI5" s="38" t="s">
        <v>110</v>
      </c>
      <c r="BJ5" s="85">
        <v>45895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2780</v>
      </c>
      <c r="BQ5" s="117" t="s">
        <v>201</v>
      </c>
      <c r="BR5" s="130" t="s">
        <v>288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249</v>
      </c>
      <c r="I6" s="84">
        <v>23683</v>
      </c>
      <c r="J6" s="38" t="s">
        <v>291</v>
      </c>
      <c r="K6" s="84">
        <v>23683</v>
      </c>
      <c r="L6" s="84" t="s">
        <v>270</v>
      </c>
      <c r="M6" s="38" t="s">
        <v>271</v>
      </c>
      <c r="N6" s="84">
        <v>332731</v>
      </c>
      <c r="O6" s="84" t="s">
        <v>292</v>
      </c>
      <c r="P6" s="84">
        <v>467349</v>
      </c>
      <c r="Q6" s="38" t="s">
        <v>293</v>
      </c>
      <c r="R6" s="38" t="s">
        <v>274</v>
      </c>
      <c r="S6" s="84" t="s">
        <v>294</v>
      </c>
      <c r="T6" s="84" t="s">
        <v>294</v>
      </c>
      <c r="U6" s="84" t="s">
        <v>295</v>
      </c>
      <c r="V6" s="84" t="s">
        <v>277</v>
      </c>
      <c r="W6" s="84">
        <v>541</v>
      </c>
      <c r="X6" s="38" t="s">
        <v>254</v>
      </c>
      <c r="Y6" s="84">
        <v>354967443</v>
      </c>
      <c r="Z6" s="38" t="s">
        <v>296</v>
      </c>
      <c r="AA6" s="108" t="s">
        <v>297</v>
      </c>
      <c r="AB6" s="84">
        <v>42000</v>
      </c>
      <c r="AC6" s="108" t="s">
        <v>280</v>
      </c>
      <c r="AD6" s="84">
        <v>24</v>
      </c>
      <c r="AE6" s="84" t="s">
        <v>298</v>
      </c>
      <c r="AF6" s="84" t="s">
        <v>299</v>
      </c>
      <c r="AG6" s="108" t="s">
        <v>300</v>
      </c>
      <c r="AH6" s="84" t="s">
        <v>301</v>
      </c>
      <c r="AI6" s="108" t="s">
        <v>285</v>
      </c>
      <c r="AJ6" s="84">
        <v>2240</v>
      </c>
      <c r="AK6" s="84">
        <v>2240</v>
      </c>
      <c r="AL6" s="108" t="s">
        <v>302</v>
      </c>
      <c r="AM6" s="84">
        <v>27214.58</v>
      </c>
      <c r="AN6" s="112">
        <v>10865.42</v>
      </c>
      <c r="AO6" s="112">
        <v>38080</v>
      </c>
      <c r="AP6" s="112">
        <v>14785.42</v>
      </c>
      <c r="AQ6" s="112">
        <v>1295.58</v>
      </c>
      <c r="AR6" s="112">
        <v>16081</v>
      </c>
      <c r="AS6" s="112">
        <v>1926.06</v>
      </c>
      <c r="AT6" s="112">
        <v>313.94</v>
      </c>
      <c r="AU6" s="112">
        <v>2240</v>
      </c>
      <c r="AV6" s="84">
        <v>18</v>
      </c>
      <c r="AW6" s="84"/>
      <c r="AX6" s="84" t="s">
        <v>303</v>
      </c>
      <c r="AY6" s="108"/>
      <c r="AZ6" s="84"/>
      <c r="BA6" s="84"/>
      <c r="BB6" s="84" t="s">
        <v>255</v>
      </c>
      <c r="BC6" s="84"/>
      <c r="BD6" s="108"/>
      <c r="BE6" s="84">
        <v>0</v>
      </c>
      <c r="BF6" s="38" t="s">
        <v>294</v>
      </c>
      <c r="BG6" s="84" t="s">
        <v>304</v>
      </c>
      <c r="BH6" s="114" t="s">
        <v>305</v>
      </c>
      <c r="BI6" s="38" t="s">
        <v>110</v>
      </c>
      <c r="BJ6" s="85">
        <v>45895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2240</v>
      </c>
      <c r="BQ6" s="117" t="s">
        <v>201</v>
      </c>
      <c r="BR6" s="118" t="s">
        <v>306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Mobile Number_x000a_" sqref="BG6:BG103 BF5" xr:uid="{B5D95952-A3E6-45EA-872D-35864CCA7C6C}">
      <formula1>AND(ISNUMBER(BF5),LEN(BF5)=10,NOT(ISERROR(VALUE(BF5))))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2025-09-01T09:53:21Z</dcterms:modified>
</cp:coreProperties>
</file>