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9-Dec-25\Mahammadpur\"/>
    </mc:Choice>
  </mc:AlternateContent>
  <xr:revisionPtr revIDLastSave="0" documentId="13_ncr:1_{66782EE6-376F-4C87-BE46-8A180BAB66DF}" xr6:coauthVersionLast="47" xr6:coauthVersionMax="47" xr10:uidLastSave="{00000000-0000-0000-0000-000000000000}"/>
  <bookViews>
    <workbookView xWindow="-110" yWindow="-110" windowWidth="19420" windowHeight="10300" activeTab="1" xr2:uid="{A4212A4C-E6FF-4539-B898-946B615D3CD8}"/>
  </bookViews>
  <sheets>
    <sheet name="Sheet1" sheetId="1" r:id="rId1"/>
    <sheet name="Sheet2" sheetId="2" r:id="rId2"/>
  </sheets>
  <externalReferences>
    <externalReference r:id="rId3"/>
  </externalReferences>
  <definedNames>
    <definedName name="_xlnm._FilterDatabase" localSheetId="0" hidden="1">Sheet1!$A$4:$AC$4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37" i="1" l="1"/>
  <c r="U34" i="1"/>
  <c r="T34" i="1"/>
  <c r="T32" i="1"/>
  <c r="T31" i="1"/>
  <c r="T30" i="1"/>
  <c r="T29" i="1"/>
  <c r="T28" i="1"/>
  <c r="U27" i="1"/>
  <c r="T27" i="1"/>
  <c r="Z16" i="1"/>
  <c r="W5" i="1"/>
  <c r="W16" i="1"/>
  <c r="W9" i="1"/>
  <c r="W23" i="1"/>
  <c r="F23" i="1"/>
  <c r="D23" i="1"/>
  <c r="F22" i="1"/>
  <c r="D22" i="1"/>
  <c r="F21" i="1"/>
  <c r="D21" i="1"/>
  <c r="F20" i="1"/>
  <c r="D20" i="1"/>
  <c r="F19" i="1"/>
  <c r="D19" i="1"/>
  <c r="F18" i="1"/>
  <c r="D18" i="1"/>
  <c r="F17" i="1"/>
  <c r="D17" i="1"/>
  <c r="F16" i="1"/>
  <c r="D16" i="1"/>
  <c r="F15" i="1"/>
  <c r="D15" i="1"/>
  <c r="F14" i="1"/>
  <c r="D14" i="1"/>
  <c r="F13" i="1"/>
  <c r="D13" i="1"/>
  <c r="F12" i="1"/>
  <c r="D12" i="1"/>
  <c r="F11" i="1"/>
  <c r="D11" i="1"/>
  <c r="F10" i="1"/>
  <c r="D10" i="1"/>
  <c r="F9" i="1"/>
  <c r="D9" i="1"/>
  <c r="D8" i="1"/>
  <c r="D7" i="1"/>
  <c r="D6" i="1"/>
</calcChain>
</file>

<file path=xl/sharedStrings.xml><?xml version="1.0" encoding="utf-8"?>
<sst xmlns="http://schemas.openxmlformats.org/spreadsheetml/2006/main" count="252" uniqueCount="75">
  <si>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</si>
  <si>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</si>
  <si>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</si>
  <si>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</si>
  <si>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</si>
  <si>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</si>
  <si>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rPr>
        <b/>
        <sz val="10"/>
        <color theme="1"/>
        <rFont val="Aptos Narrow"/>
        <family val="2"/>
        <scheme val="minor"/>
      </rP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</si>
  <si>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</si>
  <si>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</si>
  <si>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</si>
  <si>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</si>
  <si>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</si>
  <si>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</si>
  <si>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</si>
  <si>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</si>
  <si>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</si>
  <si>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</si>
  <si>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Aptos Narrow"/>
        <family val="2"/>
        <scheme val="minor"/>
      </rP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</si>
  <si>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</si>
  <si>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</si>
  <si>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Aptos Narrow"/>
        <family val="2"/>
        <scheme val="minor"/>
      </rP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</si>
  <si>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</si>
  <si>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rPr>
        <b/>
        <sz val="10"/>
        <color theme="1"/>
        <rFont val="Aptos Narrow"/>
        <family val="2"/>
        <scheme val="minor"/>
      </rP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</si>
  <si>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</si>
  <si>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Aptos Narrow"/>
        <family val="2"/>
        <scheme val="minor"/>
      </rP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</si>
  <si>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rPr>
        <b/>
        <sz val="10"/>
        <color theme="1"/>
        <rFont val="Aptos Narrow"/>
        <family val="2"/>
        <scheme val="minor"/>
      </rP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</si>
  <si>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</si>
  <si>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rPr>
        <b/>
        <sz val="10"/>
        <color theme="1"/>
        <rFont val="Aptos Narrow"/>
        <family val="2"/>
        <scheme val="minor"/>
      </rP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</si>
  <si>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BH3383</t>
  </si>
  <si>
    <t>Mahammadpur</t>
  </si>
  <si>
    <t>FN25-26-01995</t>
  </si>
  <si>
    <t>Vicky Kumar</t>
  </si>
  <si>
    <t>SF0086752</t>
  </si>
  <si>
    <t>LO</t>
  </si>
  <si>
    <t>684083</t>
  </si>
  <si>
    <t>SID951375617978</t>
  </si>
  <si>
    <t>GEETA DEVI</t>
  </si>
  <si>
    <t>13-Nov-2024</t>
  </si>
  <si>
    <t>Collection Amount Misappropriated</t>
  </si>
  <si>
    <t>Digital Payment</t>
  </si>
  <si>
    <t>Borrower paid her EMI Rs.3800 (UPI) on dated 05-04-2025, but demand not entry by LO Vicky Kumar.</t>
  </si>
  <si>
    <t xml:space="preserve">Borrower paid her EMI Rs 3800,(UPI) on dated 14-05-2025, but demand not entry by LO Vicky Kumar.
</t>
  </si>
  <si>
    <t>Loan Card</t>
  </si>
  <si>
    <t>Borrower paid her EMI Rs.3800 Cash on dated 04-06-2025, but demand not entry by LO Vicky Kumar.</t>
  </si>
  <si>
    <t>The lender paid EMI of Rs 3800 to Vicky Kumar in his brother's account through UPI on dated 04-08-2025, but no demand was raised by LO Vicky Kumar.</t>
  </si>
  <si>
    <t>557748</t>
  </si>
  <si>
    <t>SID951374923867</t>
  </si>
  <si>
    <t>BABY DEVI</t>
  </si>
  <si>
    <t>10-Oct-2023</t>
  </si>
  <si>
    <t>Borrower paid her EMI Rs 2500 Cash on dated 05-12-2024, but demand not entry by LO Vicky Kumar.</t>
  </si>
  <si>
    <t>Borrower paid her EMI Rs 4000 Cash on dated 01-01-2025, but demand not entry by LO Vicky Kumar.</t>
  </si>
  <si>
    <t>Borrower paid her EMI Rs 3360Cash on dated 05-02-2025, but demand not entry by LO Vicky Kumar.</t>
  </si>
  <si>
    <t>Borrower paid her EMI Rs 3360 Cash on dated 05-03-2025,but demand not entry by LO Vicky Kumar.</t>
  </si>
  <si>
    <t>Borrower paid her EMI Rs 3360 Cash on dated 05-04-2025, but demand not entry by LO Vicky Kumar.</t>
  </si>
  <si>
    <t>Borrower paid her EMI Rs 3360 Cash on dated 05-05-2025, but demand not entry by LO Vicky Kumar.</t>
  </si>
  <si>
    <t>On dated 05-06-25, 1 EMI of Rs.3360 collected but rs.2700 accounted in FIMO and rest amount Rs.660 kept with him Vicky kumar.</t>
  </si>
  <si>
    <t>SID951374785576</t>
  </si>
  <si>
    <t>MALA DEVI</t>
  </si>
  <si>
    <t>05-Feb-2024</t>
  </si>
  <si>
    <t>Borrower paid her EMI Rs 4270 Cash on dated 05-12-2024,but demand not entry by LO Vicky Kumar.</t>
  </si>
  <si>
    <t>Borrower paid her EMI Rs 4270 Cash on dated 05-01-2025, but demand not entry by LO Vicky Kumar.</t>
  </si>
  <si>
    <t>Borrower paid her EMI Rs 4270 Cash on dated 05-02-2025, but demand not entry by LO Vicky Kumar.</t>
  </si>
  <si>
    <t>Borrower paid her EMI Rs 4270 Cash on dated 05-03-2025, but demand not entry by LO Vicky Kumar.</t>
  </si>
  <si>
    <t>Borrower paid her EMI Rs 4270 Cash on dated 05-04-2025,but demand not entry by LO Vicky Kumar.</t>
  </si>
  <si>
    <t>Borrower paid her EMI Rs 4270 Cash on dated 05-05-2025, but demand not entry by LO Vicky Kumar.</t>
  </si>
  <si>
    <t>Borrower paid her EMI Rs 4270 Cash on dated 05-06-2025, but demand not entry by LO Vicky Kumar.</t>
  </si>
  <si>
    <t>634785</t>
  </si>
  <si>
    <t>SID951375691683</t>
  </si>
  <si>
    <t>JAMILA KHATOON</t>
  </si>
  <si>
    <t>Borrower paid her EMI Rs 3470 Cash on dated 03-07-2025, but demand not entry by LO Vicky Kumar.</t>
  </si>
  <si>
    <t>CSS Fraud</t>
  </si>
  <si>
    <t>Preclosed</t>
  </si>
  <si>
    <t>Remarks</t>
  </si>
  <si>
    <t>Difference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</si>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</sst>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4009]dd/mm/yyyy;@"/>
    <numFmt numFmtId="165" formatCode="[$-409]d/mmm/yy;@"/>
    <numFmt numFmtId="166" formatCode="[$-10409]#,##0.00;\-#,##0.00"/>
    <numFmt numFmtId="167" formatCode="[$-409]dd/mmm/yy;@"/>
  </numFmts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1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  <font>
      <sz val="9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33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4" borderId="2" xfId="0" applyFont="1" applyFill="1" applyBorder="1" applyAlignment="1" applyProtection="1">
      <alignment vertical="center"/>
      <protection locked="0"/>
    </xf>
    <xf numFmtId="0" fontId="5" fillId="0" borderId="0" xfId="0" applyFont="1" applyAlignment="1">
      <alignment wrapText="1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vertical="top" readingOrder="1"/>
      <protection locked="0"/>
    </xf>
    <xf numFmtId="166" fontId="13" fillId="0" borderId="3" xfId="0" applyNumberFormat="1" applyFont="1" applyBorder="1" applyAlignment="1" applyProtection="1">
      <alignment vertical="top" readingOrder="1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7" fontId="5" fillId="0" borderId="2" xfId="3" applyNumberFormat="1" applyFont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2" fontId="5" fillId="4" borderId="2" xfId="3" applyNumberFormat="1" applyFont="1" applyFill="1" applyBorder="1" applyAlignment="1" applyProtection="1">
      <alignment horizontal="center" vertical="center"/>
      <protection hidden="1"/>
    </xf>
    <xf numFmtId="0" fontId="9" fillId="5" borderId="2" xfId="3" applyFont="1" applyFill="1" applyBorder="1" applyAlignment="1">
      <alignment horizontal="center" vertical="center" wrapText="1"/>
    </xf>
    <xf numFmtId="0" fontId="1" fillId="0" borderId="0" xfId="0" applyFont="1"/>
    <xf numFmtId="2" fontId="5" fillId="0" borderId="0" xfId="0" applyNumberFormat="1" applyFont="1" applyAlignment="1"/>
    <xf numFmtId="0" fontId="9" fillId="0" borderId="0" xfId="0" applyFont="1" applyAlignment="1"/>
    <xf numFmtId="2" fontId="9" fillId="0" borderId="0" xfId="0" applyNumberFormat="1" applyFont="1" applyAlignment="1"/>
    <xf numFmtId="2" fontId="9" fillId="6" borderId="0" xfId="0" applyNumberFormat="1" applyFont="1" applyFill="1" applyAlignment="1"/>
    <xf numFmtId="2" fontId="5" fillId="6" borderId="2" xfId="3" applyNumberFormat="1" applyFont="1" applyFill="1" applyBorder="1" applyAlignment="1" applyProtection="1">
      <alignment horizontal="center" vertical="center"/>
      <protection hidden="1"/>
    </xf>
  </cellXfs>
  <cellStyles count="6">
    <cellStyle name="Hyperlink" xfId="1" builtinId="8"/>
    <cellStyle name="Normal" xfId="0" builtinId="0"/>
    <cellStyle name="Normal 18 2 10" xfId="2" xr:uid="{27E29DAD-7490-463F-94D1-DD2683EA40A6}"/>
    <cellStyle name="Normal 2 2" xfId="4" xr:uid="{D5409784-9FA5-4F0D-AFE7-9AEEE2FA9533}"/>
    <cellStyle name="Normal 3 19 2" xfId="3" xr:uid="{600ED459-5AD5-4C88-ACBF-9A7E9B0A3346}"/>
    <cellStyle name="Normal 3 2" xfId="5" xr:uid="{64002B72-EC41-4779-AB43-183696F3D208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43C13BF-9676-485F-C0AD-5F9188B38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9ABEB3-4DB6-CC39-1461-2EDF5838C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58</xdr:row>
      <xdr:rowOff>0</xdr:rowOff>
    </xdr:from>
    <xdr:to>
      <xdr:col>14</xdr:col>
      <xdr:colOff>395200</xdr:colOff>
      <xdr:row>83</xdr:row>
      <xdr:rowOff>76250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2A8E38A-C4C3-DC27-323B-2FBF57E86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06807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9-Dec-25\Mahammadpur\Copy%20of%204.%20Fraud%20Investigation%20Report%20VICKY%20KUMAR.xlsx" TargetMode="External"/><Relationship Id="rId1" Type="http://schemas.openxmlformats.org/officeDocument/2006/relationships/externalLinkPath" Target="Copy%20of%204.%20Fraud%20Investigation%20Report%20VICKY%20KUM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80AD2-63A7-4998-8EA8-7A3DEAB4AFD4}">
  <dimension ref="A1:AC1005"/>
  <sheetViews>
    <sheetView topLeftCell="M20" workbookViewId="0">
      <selection activeCell="T37" sqref="T37"/>
    </sheetView>
  </sheetViews>
  <sheetFormatPr defaultColWidth="0" defaultRowHeight="13" zeroHeight="1" x14ac:dyDescent="0.3"/>
  <cols>
    <col min="1" max="1" width="11.08984375" style="11" customWidth="1"/>
    <col min="2" max="2" width="10.6328125" style="11" bestFit="1" customWidth="1"/>
    <col min="3" max="3" width="11.90625" style="11" bestFit="1" customWidth="1"/>
    <col min="4" max="4" width="12.1796875" style="11" bestFit="1" customWidth="1"/>
    <col min="5" max="5" width="11.6328125" style="11" bestFit="1" customWidth="1"/>
    <col min="6" max="6" width="17.08984375" style="11" bestFit="1" customWidth="1"/>
    <col min="7" max="7" width="18.453125" style="11" bestFit="1" customWidth="1"/>
    <col min="8" max="8" width="22.7265625" style="11" bestFit="1" customWidth="1"/>
    <col min="9" max="9" width="12.54296875" style="11" bestFit="1" customWidth="1"/>
    <col min="10" max="11" width="14.453125" style="11" bestFit="1" customWidth="1"/>
    <col min="12" max="12" width="9" style="11" bestFit="1" customWidth="1"/>
    <col min="13" max="13" width="9" style="11" customWidth="1"/>
    <col min="14" max="14" width="26.90625" style="12" hidden="1" customWidth="1"/>
    <col min="15" max="15" width="24.453125" style="11" hidden="1" customWidth="1"/>
    <col min="16" max="16" width="25.26953125" style="11" hidden="1" customWidth="1"/>
    <col min="17" max="17" width="26.90625" style="11" bestFit="1" customWidth="1"/>
    <col min="18" max="18" width="14.36328125" style="11" hidden="1" customWidth="1"/>
    <col min="19" max="19" width="14.453125" style="11" bestFit="1" customWidth="1"/>
    <col min="20" max="20" width="11.90625" style="11" customWidth="1"/>
    <col min="21" max="21" width="10" style="11" customWidth="1"/>
    <col min="22" max="22" width="15.1796875" style="11" bestFit="1" customWidth="1"/>
    <col min="23" max="26" width="15.1796875" style="11" customWidth="1"/>
    <col min="27" max="27" width="18.36328125" style="11" bestFit="1" customWidth="1"/>
    <col min="28" max="28" width="111.7265625" style="11" bestFit="1" customWidth="1"/>
    <col min="29" max="29" width="8.7265625" style="11" customWidth="1"/>
    <col min="30" max="16384" width="8.7265625" style="11" hidden="1"/>
  </cols>
  <sheetData>
    <row r="1" spans="1:28" ht="18.5" x14ac:dyDescent="0.3">
      <c r="A1" s="1" t="s">
        <v>0</v>
      </c>
    </row>
    <row r="2" spans="1:28" ht="16" x14ac:dyDescent="0.3">
      <c r="A2" s="2" t="s">
        <v>1</v>
      </c>
    </row>
    <row r="3" spans="1:28" ht="16" x14ac:dyDescent="0.4">
      <c r="A3" s="13" t="s">
        <v>2</v>
      </c>
      <c r="E3" s="3" t="s">
        <v>3</v>
      </c>
      <c r="F3" s="3" t="s">
        <v>4</v>
      </c>
      <c r="V3" s="3" t="s">
        <v>3</v>
      </c>
      <c r="W3" s="3"/>
      <c r="X3" s="3"/>
      <c r="Y3" s="3"/>
      <c r="Z3" s="3"/>
      <c r="AA3" s="3" t="s">
        <v>4</v>
      </c>
    </row>
    <row r="4" spans="1:28" s="10" customFormat="1" ht="42.75" customHeight="1" x14ac:dyDescent="0.3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6"/>
      <c r="X4" s="26" t="s">
        <v>72</v>
      </c>
      <c r="Y4" s="26" t="s">
        <v>71</v>
      </c>
      <c r="Z4" s="26" t="s">
        <v>73</v>
      </c>
      <c r="AA4" s="5" t="s">
        <v>26</v>
      </c>
      <c r="AB4" s="5" t="s">
        <v>27</v>
      </c>
    </row>
    <row r="5" spans="1:28" ht="18" customHeight="1" x14ac:dyDescent="0.3">
      <c r="A5" s="7">
        <v>1</v>
      </c>
      <c r="B5" s="14" t="s">
        <v>28</v>
      </c>
      <c r="C5" s="15" t="s">
        <v>29</v>
      </c>
      <c r="D5" s="16" t="s">
        <v>30</v>
      </c>
      <c r="E5" s="17">
        <v>45897</v>
      </c>
      <c r="F5" s="8" t="s">
        <v>31</v>
      </c>
      <c r="G5" s="18" t="s">
        <v>32</v>
      </c>
      <c r="H5" s="18" t="s">
        <v>33</v>
      </c>
      <c r="I5" s="19" t="s">
        <v>34</v>
      </c>
      <c r="J5" s="19" t="s">
        <v>35</v>
      </c>
      <c r="K5" s="19" t="s">
        <v>36</v>
      </c>
      <c r="L5" s="19">
        <v>358722494</v>
      </c>
      <c r="M5" s="19"/>
      <c r="N5" s="19" t="s">
        <v>37</v>
      </c>
      <c r="O5" s="20">
        <v>72000</v>
      </c>
      <c r="P5" s="20">
        <v>3800</v>
      </c>
      <c r="Q5" s="21" t="s">
        <v>38</v>
      </c>
      <c r="R5" s="22">
        <v>45752</v>
      </c>
      <c r="S5" s="23">
        <v>3800</v>
      </c>
      <c r="T5" s="23">
        <v>0</v>
      </c>
      <c r="U5" s="23">
        <v>0</v>
      </c>
      <c r="V5" s="25">
        <v>3800</v>
      </c>
      <c r="W5" s="25">
        <f>SUM(V5:V8)</f>
        <v>15200</v>
      </c>
      <c r="X5" s="32" t="s">
        <v>70</v>
      </c>
      <c r="Y5" s="25"/>
      <c r="Z5" s="25"/>
      <c r="AA5" s="8" t="s">
        <v>39</v>
      </c>
      <c r="AB5" s="9" t="s">
        <v>40</v>
      </c>
    </row>
    <row r="6" spans="1:28" ht="18" customHeight="1" x14ac:dyDescent="0.3">
      <c r="A6" s="7">
        <v>2</v>
      </c>
      <c r="B6" s="14" t="s">
        <v>28</v>
      </c>
      <c r="C6" s="15" t="s">
        <v>29</v>
      </c>
      <c r="D6" s="16" t="str">
        <f>IF(J6&lt;&gt;"",$D$5,"")</f>
        <v>FN25-26-01995</v>
      </c>
      <c r="E6" s="17">
        <v>45897</v>
      </c>
      <c r="F6" s="8" t="s">
        <v>31</v>
      </c>
      <c r="G6" s="18" t="s">
        <v>32</v>
      </c>
      <c r="H6" s="18" t="s">
        <v>33</v>
      </c>
      <c r="I6" s="19" t="s">
        <v>34</v>
      </c>
      <c r="J6" s="19" t="s">
        <v>35</v>
      </c>
      <c r="K6" s="19" t="s">
        <v>36</v>
      </c>
      <c r="L6" s="19">
        <v>358722494</v>
      </c>
      <c r="M6" s="19"/>
      <c r="N6" s="19" t="s">
        <v>37</v>
      </c>
      <c r="O6" s="20">
        <v>72000</v>
      </c>
      <c r="P6" s="20">
        <v>3800</v>
      </c>
      <c r="Q6" s="21" t="s">
        <v>38</v>
      </c>
      <c r="R6" s="22">
        <v>45791</v>
      </c>
      <c r="S6" s="23">
        <v>3800</v>
      </c>
      <c r="T6" s="23">
        <v>0</v>
      </c>
      <c r="U6" s="23">
        <v>0</v>
      </c>
      <c r="V6" s="25">
        <v>3800</v>
      </c>
      <c r="W6" s="25">
        <v>0</v>
      </c>
      <c r="X6" s="25"/>
      <c r="Y6" s="25"/>
      <c r="Z6" s="25"/>
      <c r="AA6" s="8" t="s">
        <v>39</v>
      </c>
      <c r="AB6" s="9" t="s">
        <v>41</v>
      </c>
    </row>
    <row r="7" spans="1:28" ht="18" customHeight="1" x14ac:dyDescent="0.3">
      <c r="A7" s="7">
        <v>3</v>
      </c>
      <c r="B7" s="14" t="s">
        <v>28</v>
      </c>
      <c r="C7" s="15" t="s">
        <v>29</v>
      </c>
      <c r="D7" s="16" t="str">
        <f t="shared" ref="D7:D23" si="0">IF(J7&lt;&gt;"",$D$5,"")</f>
        <v>FN25-26-01995</v>
      </c>
      <c r="E7" s="17">
        <v>45897</v>
      </c>
      <c r="F7" s="8" t="s">
        <v>31</v>
      </c>
      <c r="G7" s="18" t="s">
        <v>32</v>
      </c>
      <c r="H7" s="18" t="s">
        <v>33</v>
      </c>
      <c r="I7" s="19" t="s">
        <v>34</v>
      </c>
      <c r="J7" s="19" t="s">
        <v>35</v>
      </c>
      <c r="K7" s="19" t="s">
        <v>36</v>
      </c>
      <c r="L7" s="19">
        <v>358722494</v>
      </c>
      <c r="M7" s="19"/>
      <c r="N7" s="19" t="s">
        <v>37</v>
      </c>
      <c r="O7" s="20">
        <v>72000</v>
      </c>
      <c r="P7" s="20">
        <v>3800</v>
      </c>
      <c r="Q7" s="21" t="s">
        <v>38</v>
      </c>
      <c r="R7" s="22">
        <v>45812</v>
      </c>
      <c r="S7" s="23">
        <v>3800</v>
      </c>
      <c r="T7" s="23">
        <v>0</v>
      </c>
      <c r="U7" s="23">
        <v>0</v>
      </c>
      <c r="V7" s="25">
        <v>3800</v>
      </c>
      <c r="W7" s="25">
        <v>0</v>
      </c>
      <c r="X7" s="25"/>
      <c r="Y7" s="25"/>
      <c r="Z7" s="25"/>
      <c r="AA7" s="8" t="s">
        <v>42</v>
      </c>
      <c r="AB7" s="9" t="s">
        <v>43</v>
      </c>
    </row>
    <row r="8" spans="1:28" ht="18" customHeight="1" x14ac:dyDescent="0.3">
      <c r="A8" s="7">
        <v>4</v>
      </c>
      <c r="B8" s="14" t="s">
        <v>28</v>
      </c>
      <c r="C8" s="15" t="s">
        <v>29</v>
      </c>
      <c r="D8" s="16" t="str">
        <f t="shared" si="0"/>
        <v>FN25-26-01995</v>
      </c>
      <c r="E8" s="17">
        <v>45897</v>
      </c>
      <c r="F8" s="8" t="s">
        <v>31</v>
      </c>
      <c r="G8" s="18" t="s">
        <v>32</v>
      </c>
      <c r="H8" s="18" t="s">
        <v>33</v>
      </c>
      <c r="I8" s="19" t="s">
        <v>34</v>
      </c>
      <c r="J8" s="19" t="s">
        <v>35</v>
      </c>
      <c r="K8" s="19" t="s">
        <v>36</v>
      </c>
      <c r="L8" s="19">
        <v>358722494</v>
      </c>
      <c r="M8" s="19"/>
      <c r="N8" s="19" t="s">
        <v>37</v>
      </c>
      <c r="O8" s="20">
        <v>72000</v>
      </c>
      <c r="P8" s="20">
        <v>3800</v>
      </c>
      <c r="Q8" s="21" t="s">
        <v>38</v>
      </c>
      <c r="R8" s="22">
        <v>45873</v>
      </c>
      <c r="S8" s="23">
        <v>3800</v>
      </c>
      <c r="T8" s="23">
        <v>0</v>
      </c>
      <c r="U8" s="23">
        <v>0</v>
      </c>
      <c r="V8" s="25">
        <v>3800</v>
      </c>
      <c r="W8" s="25">
        <v>0</v>
      </c>
      <c r="X8" s="25"/>
      <c r="Y8" s="25"/>
      <c r="Z8" s="25"/>
      <c r="AA8" s="8" t="s">
        <v>39</v>
      </c>
      <c r="AB8" s="9" t="s">
        <v>44</v>
      </c>
    </row>
    <row r="9" spans="1:28" ht="18" customHeight="1" x14ac:dyDescent="0.3">
      <c r="A9" s="7">
        <v>5</v>
      </c>
      <c r="B9" s="14" t="s">
        <v>28</v>
      </c>
      <c r="C9" s="15" t="s">
        <v>29</v>
      </c>
      <c r="D9" s="16" t="str">
        <f t="shared" si="0"/>
        <v>FN25-26-01995</v>
      </c>
      <c r="E9" s="17">
        <v>45897</v>
      </c>
      <c r="F9" s="8" t="str">
        <f t="shared" ref="F9:F23" si="1">IF(J9&lt;&gt;"",$F$5,"")</f>
        <v>Vicky Kumar</v>
      </c>
      <c r="G9" s="18" t="s">
        <v>32</v>
      </c>
      <c r="H9" s="18" t="s">
        <v>33</v>
      </c>
      <c r="I9" s="19" t="s">
        <v>45</v>
      </c>
      <c r="J9" s="19" t="s">
        <v>46</v>
      </c>
      <c r="K9" s="19" t="s">
        <v>47</v>
      </c>
      <c r="L9" s="19">
        <v>353277680</v>
      </c>
      <c r="M9" s="19"/>
      <c r="N9" s="19" t="s">
        <v>48</v>
      </c>
      <c r="O9" s="20">
        <v>63000</v>
      </c>
      <c r="P9" s="20">
        <v>3360</v>
      </c>
      <c r="Q9" s="21" t="s">
        <v>38</v>
      </c>
      <c r="R9" s="22">
        <v>45631</v>
      </c>
      <c r="S9" s="23">
        <v>2500</v>
      </c>
      <c r="T9" s="23">
        <v>0</v>
      </c>
      <c r="U9" s="23">
        <v>0</v>
      </c>
      <c r="V9" s="25">
        <v>2500</v>
      </c>
      <c r="W9" s="25">
        <f>SUM(V9:V15)</f>
        <v>20600</v>
      </c>
      <c r="X9" s="32" t="s">
        <v>70</v>
      </c>
      <c r="Y9" s="25"/>
      <c r="Z9" s="25"/>
      <c r="AA9" s="8" t="s">
        <v>42</v>
      </c>
      <c r="AB9" s="9" t="s">
        <v>49</v>
      </c>
    </row>
    <row r="10" spans="1:28" ht="18" customHeight="1" x14ac:dyDescent="0.3">
      <c r="A10" s="7">
        <v>6</v>
      </c>
      <c r="B10" s="14" t="s">
        <v>28</v>
      </c>
      <c r="C10" s="15" t="s">
        <v>29</v>
      </c>
      <c r="D10" s="16" t="str">
        <f t="shared" si="0"/>
        <v>FN25-26-01995</v>
      </c>
      <c r="E10" s="17">
        <v>45897</v>
      </c>
      <c r="F10" s="8" t="str">
        <f t="shared" si="1"/>
        <v>Vicky Kumar</v>
      </c>
      <c r="G10" s="18" t="s">
        <v>32</v>
      </c>
      <c r="H10" s="18" t="s">
        <v>33</v>
      </c>
      <c r="I10" s="19" t="s">
        <v>45</v>
      </c>
      <c r="J10" s="19" t="s">
        <v>46</v>
      </c>
      <c r="K10" s="19" t="s">
        <v>47</v>
      </c>
      <c r="L10" s="19">
        <v>353277680</v>
      </c>
      <c r="M10" s="19"/>
      <c r="N10" s="19" t="s">
        <v>48</v>
      </c>
      <c r="O10" s="20">
        <v>63000</v>
      </c>
      <c r="P10" s="20">
        <v>3360</v>
      </c>
      <c r="Q10" s="21" t="s">
        <v>38</v>
      </c>
      <c r="R10" s="22">
        <v>45658</v>
      </c>
      <c r="S10" s="23">
        <v>4000</v>
      </c>
      <c r="T10" s="23">
        <v>0</v>
      </c>
      <c r="U10" s="23">
        <v>0</v>
      </c>
      <c r="V10" s="25">
        <v>4000</v>
      </c>
      <c r="W10" s="25">
        <v>0</v>
      </c>
      <c r="X10" s="25"/>
      <c r="Y10" s="25"/>
      <c r="Z10" s="25"/>
      <c r="AA10" s="8" t="s">
        <v>42</v>
      </c>
      <c r="AB10" s="24" t="s">
        <v>50</v>
      </c>
    </row>
    <row r="11" spans="1:28" ht="18" customHeight="1" x14ac:dyDescent="0.3">
      <c r="A11" s="7">
        <v>7</v>
      </c>
      <c r="B11" s="14" t="s">
        <v>28</v>
      </c>
      <c r="C11" s="15" t="s">
        <v>29</v>
      </c>
      <c r="D11" s="16" t="str">
        <f t="shared" si="0"/>
        <v>FN25-26-01995</v>
      </c>
      <c r="E11" s="17">
        <v>45897</v>
      </c>
      <c r="F11" s="8" t="str">
        <f t="shared" si="1"/>
        <v>Vicky Kumar</v>
      </c>
      <c r="G11" s="18" t="s">
        <v>32</v>
      </c>
      <c r="H11" s="18" t="s">
        <v>33</v>
      </c>
      <c r="I11" s="19" t="s">
        <v>45</v>
      </c>
      <c r="J11" s="19" t="s">
        <v>46</v>
      </c>
      <c r="K11" s="19" t="s">
        <v>47</v>
      </c>
      <c r="L11" s="19">
        <v>353277680</v>
      </c>
      <c r="M11" s="19"/>
      <c r="N11" s="19" t="s">
        <v>48</v>
      </c>
      <c r="O11" s="20">
        <v>63000</v>
      </c>
      <c r="P11" s="20">
        <v>3360</v>
      </c>
      <c r="Q11" s="21" t="s">
        <v>38</v>
      </c>
      <c r="R11" s="22">
        <v>45693</v>
      </c>
      <c r="S11" s="23">
        <v>3360</v>
      </c>
      <c r="T11" s="23">
        <v>0</v>
      </c>
      <c r="U11" s="23">
        <v>0</v>
      </c>
      <c r="V11" s="25">
        <v>3360</v>
      </c>
      <c r="W11" s="25">
        <v>0</v>
      </c>
      <c r="X11" s="25"/>
      <c r="Y11" s="25"/>
      <c r="Z11" s="25"/>
      <c r="AA11" s="8" t="s">
        <v>42</v>
      </c>
      <c r="AB11" s="24" t="s">
        <v>51</v>
      </c>
    </row>
    <row r="12" spans="1:28" ht="18" customHeight="1" x14ac:dyDescent="0.3">
      <c r="A12" s="7">
        <v>8</v>
      </c>
      <c r="B12" s="14" t="s">
        <v>28</v>
      </c>
      <c r="C12" s="15" t="s">
        <v>29</v>
      </c>
      <c r="D12" s="16" t="str">
        <f t="shared" si="0"/>
        <v>FN25-26-01995</v>
      </c>
      <c r="E12" s="17">
        <v>45897</v>
      </c>
      <c r="F12" s="8" t="str">
        <f t="shared" si="1"/>
        <v>Vicky Kumar</v>
      </c>
      <c r="G12" s="18" t="s">
        <v>32</v>
      </c>
      <c r="H12" s="18" t="s">
        <v>33</v>
      </c>
      <c r="I12" s="19" t="s">
        <v>45</v>
      </c>
      <c r="J12" s="19" t="s">
        <v>46</v>
      </c>
      <c r="K12" s="19" t="s">
        <v>47</v>
      </c>
      <c r="L12" s="19">
        <v>353277680</v>
      </c>
      <c r="M12" s="19"/>
      <c r="N12" s="19" t="s">
        <v>48</v>
      </c>
      <c r="O12" s="20">
        <v>63000</v>
      </c>
      <c r="P12" s="20">
        <v>3360</v>
      </c>
      <c r="Q12" s="21" t="s">
        <v>38</v>
      </c>
      <c r="R12" s="22">
        <v>45721</v>
      </c>
      <c r="S12" s="23">
        <v>3360</v>
      </c>
      <c r="T12" s="23">
        <v>0</v>
      </c>
      <c r="U12" s="23">
        <v>0</v>
      </c>
      <c r="V12" s="25">
        <v>3360</v>
      </c>
      <c r="W12" s="25">
        <v>0</v>
      </c>
      <c r="X12" s="25"/>
      <c r="Y12" s="25"/>
      <c r="Z12" s="25"/>
      <c r="AA12" s="8" t="s">
        <v>42</v>
      </c>
      <c r="AB12" s="24" t="s">
        <v>52</v>
      </c>
    </row>
    <row r="13" spans="1:28" ht="18" customHeight="1" x14ac:dyDescent="0.3">
      <c r="A13" s="7">
        <v>9</v>
      </c>
      <c r="B13" s="14" t="s">
        <v>28</v>
      </c>
      <c r="C13" s="15" t="s">
        <v>29</v>
      </c>
      <c r="D13" s="16" t="str">
        <f t="shared" si="0"/>
        <v>FN25-26-01995</v>
      </c>
      <c r="E13" s="17">
        <v>45897</v>
      </c>
      <c r="F13" s="8" t="str">
        <f t="shared" si="1"/>
        <v>Vicky Kumar</v>
      </c>
      <c r="G13" s="18" t="s">
        <v>32</v>
      </c>
      <c r="H13" s="18" t="s">
        <v>33</v>
      </c>
      <c r="I13" s="19" t="s">
        <v>45</v>
      </c>
      <c r="J13" s="19" t="s">
        <v>46</v>
      </c>
      <c r="K13" s="19" t="s">
        <v>47</v>
      </c>
      <c r="L13" s="19">
        <v>353277680</v>
      </c>
      <c r="M13" s="19"/>
      <c r="N13" s="19" t="s">
        <v>48</v>
      </c>
      <c r="O13" s="20">
        <v>63000</v>
      </c>
      <c r="P13" s="20">
        <v>3360</v>
      </c>
      <c r="Q13" s="21" t="s">
        <v>38</v>
      </c>
      <c r="R13" s="22">
        <v>45752</v>
      </c>
      <c r="S13" s="23">
        <v>3360</v>
      </c>
      <c r="T13" s="23">
        <v>0</v>
      </c>
      <c r="U13" s="23">
        <v>0</v>
      </c>
      <c r="V13" s="25">
        <v>3360</v>
      </c>
      <c r="W13" s="25">
        <v>0</v>
      </c>
      <c r="X13" s="25"/>
      <c r="Y13" s="25"/>
      <c r="Z13" s="25"/>
      <c r="AA13" s="8" t="s">
        <v>42</v>
      </c>
      <c r="AB13" s="24" t="s">
        <v>53</v>
      </c>
    </row>
    <row r="14" spans="1:28" ht="18" customHeight="1" x14ac:dyDescent="0.3">
      <c r="A14" s="7">
        <v>10</v>
      </c>
      <c r="B14" s="14" t="s">
        <v>28</v>
      </c>
      <c r="C14" s="15" t="s">
        <v>29</v>
      </c>
      <c r="D14" s="16" t="str">
        <f t="shared" si="0"/>
        <v>FN25-26-01995</v>
      </c>
      <c r="E14" s="17">
        <v>45897</v>
      </c>
      <c r="F14" s="8" t="str">
        <f t="shared" si="1"/>
        <v>Vicky Kumar</v>
      </c>
      <c r="G14" s="18" t="s">
        <v>32</v>
      </c>
      <c r="H14" s="18" t="s">
        <v>33</v>
      </c>
      <c r="I14" s="19" t="s">
        <v>45</v>
      </c>
      <c r="J14" s="19" t="s">
        <v>46</v>
      </c>
      <c r="K14" s="19" t="s">
        <v>47</v>
      </c>
      <c r="L14" s="19">
        <v>353277680</v>
      </c>
      <c r="M14" s="19"/>
      <c r="N14" s="19" t="s">
        <v>48</v>
      </c>
      <c r="O14" s="20">
        <v>63000</v>
      </c>
      <c r="P14" s="20">
        <v>3360</v>
      </c>
      <c r="Q14" s="21" t="s">
        <v>38</v>
      </c>
      <c r="R14" s="22">
        <v>45782</v>
      </c>
      <c r="S14" s="23">
        <v>3360</v>
      </c>
      <c r="T14" s="23">
        <v>0</v>
      </c>
      <c r="U14" s="23">
        <v>0</v>
      </c>
      <c r="V14" s="25">
        <v>3360</v>
      </c>
      <c r="W14" s="25">
        <v>0</v>
      </c>
      <c r="X14" s="25"/>
      <c r="Y14" s="25"/>
      <c r="Z14" s="25"/>
      <c r="AA14" s="8" t="s">
        <v>42</v>
      </c>
      <c r="AB14" s="24" t="s">
        <v>54</v>
      </c>
    </row>
    <row r="15" spans="1:28" ht="18" customHeight="1" x14ac:dyDescent="0.3">
      <c r="A15" s="7">
        <v>11</v>
      </c>
      <c r="B15" s="14" t="s">
        <v>28</v>
      </c>
      <c r="C15" s="15" t="s">
        <v>29</v>
      </c>
      <c r="D15" s="16" t="str">
        <f t="shared" si="0"/>
        <v>FN25-26-01995</v>
      </c>
      <c r="E15" s="17">
        <v>45897</v>
      </c>
      <c r="F15" s="8" t="str">
        <f t="shared" si="1"/>
        <v>Vicky Kumar</v>
      </c>
      <c r="G15" s="18" t="s">
        <v>32</v>
      </c>
      <c r="H15" s="18" t="s">
        <v>33</v>
      </c>
      <c r="I15" s="19" t="s">
        <v>45</v>
      </c>
      <c r="J15" s="19" t="s">
        <v>46</v>
      </c>
      <c r="K15" s="19" t="s">
        <v>47</v>
      </c>
      <c r="L15" s="19">
        <v>353277680</v>
      </c>
      <c r="M15" s="19"/>
      <c r="N15" s="19" t="s">
        <v>48</v>
      </c>
      <c r="O15" s="20">
        <v>63000</v>
      </c>
      <c r="P15" s="20">
        <v>3360</v>
      </c>
      <c r="Q15" s="21" t="s">
        <v>38</v>
      </c>
      <c r="R15" s="22">
        <v>45813</v>
      </c>
      <c r="S15" s="23">
        <v>3360</v>
      </c>
      <c r="T15" s="23">
        <v>2700</v>
      </c>
      <c r="U15" s="23">
        <v>0</v>
      </c>
      <c r="V15" s="25">
        <v>660</v>
      </c>
      <c r="W15" s="25">
        <v>0</v>
      </c>
      <c r="X15" s="25"/>
      <c r="Y15" s="25"/>
      <c r="Z15" s="25"/>
      <c r="AA15" s="8" t="s">
        <v>42</v>
      </c>
      <c r="AB15" s="24" t="s">
        <v>55</v>
      </c>
    </row>
    <row r="16" spans="1:28" ht="18" customHeight="1" x14ac:dyDescent="0.3">
      <c r="A16" s="7">
        <v>12</v>
      </c>
      <c r="B16" s="14" t="s">
        <v>28</v>
      </c>
      <c r="C16" s="15" t="s">
        <v>29</v>
      </c>
      <c r="D16" s="16" t="str">
        <f t="shared" si="0"/>
        <v>FN25-26-01995</v>
      </c>
      <c r="E16" s="17">
        <v>45897</v>
      </c>
      <c r="F16" s="8" t="str">
        <f t="shared" si="1"/>
        <v>Vicky Kumar</v>
      </c>
      <c r="G16" s="18" t="s">
        <v>32</v>
      </c>
      <c r="H16" s="18" t="s">
        <v>33</v>
      </c>
      <c r="I16" s="19" t="s">
        <v>45</v>
      </c>
      <c r="J16" s="19" t="s">
        <v>56</v>
      </c>
      <c r="K16" s="19" t="s">
        <v>57</v>
      </c>
      <c r="L16" s="19">
        <v>355078956</v>
      </c>
      <c r="M16" s="19"/>
      <c r="N16" s="19" t="s">
        <v>58</v>
      </c>
      <c r="O16" s="20">
        <v>80000</v>
      </c>
      <c r="P16" s="20">
        <v>4270</v>
      </c>
      <c r="Q16" s="21" t="s">
        <v>38</v>
      </c>
      <c r="R16" s="22">
        <v>45631</v>
      </c>
      <c r="S16" s="23">
        <v>4270</v>
      </c>
      <c r="T16" s="23">
        <v>0</v>
      </c>
      <c r="U16" s="23">
        <v>0</v>
      </c>
      <c r="V16" s="25">
        <v>4270</v>
      </c>
      <c r="W16" s="25">
        <f>SUM(V16:V22)</f>
        <v>29890</v>
      </c>
      <c r="X16" s="25" t="s">
        <v>71</v>
      </c>
      <c r="Y16" s="25">
        <v>8254.1200000000008</v>
      </c>
      <c r="Z16" s="25">
        <f>W16-Y16</f>
        <v>21635.879999999997</v>
      </c>
      <c r="AA16" s="8" t="s">
        <v>42</v>
      </c>
      <c r="AB16" s="9" t="s">
        <v>59</v>
      </c>
    </row>
    <row r="17" spans="1:28" ht="18" customHeight="1" x14ac:dyDescent="0.3">
      <c r="A17" s="7">
        <v>13</v>
      </c>
      <c r="B17" s="14" t="s">
        <v>28</v>
      </c>
      <c r="C17" s="15" t="s">
        <v>29</v>
      </c>
      <c r="D17" s="16" t="str">
        <f t="shared" si="0"/>
        <v>FN25-26-01995</v>
      </c>
      <c r="E17" s="17">
        <v>45897</v>
      </c>
      <c r="F17" s="8" t="str">
        <f t="shared" si="1"/>
        <v>Vicky Kumar</v>
      </c>
      <c r="G17" s="18" t="s">
        <v>32</v>
      </c>
      <c r="H17" s="18" t="s">
        <v>33</v>
      </c>
      <c r="I17" s="19" t="s">
        <v>45</v>
      </c>
      <c r="J17" s="19" t="s">
        <v>56</v>
      </c>
      <c r="K17" s="19" t="s">
        <v>57</v>
      </c>
      <c r="L17" s="19">
        <v>355078956</v>
      </c>
      <c r="M17" s="19"/>
      <c r="N17" s="19" t="s">
        <v>58</v>
      </c>
      <c r="O17" s="20">
        <v>80000</v>
      </c>
      <c r="P17" s="20">
        <v>4270</v>
      </c>
      <c r="Q17" s="21" t="s">
        <v>38</v>
      </c>
      <c r="R17" s="22">
        <v>45662</v>
      </c>
      <c r="S17" s="23">
        <v>4270</v>
      </c>
      <c r="T17" s="23">
        <v>0</v>
      </c>
      <c r="U17" s="23">
        <v>0</v>
      </c>
      <c r="V17" s="25">
        <v>4270</v>
      </c>
      <c r="W17" s="25">
        <v>0</v>
      </c>
      <c r="X17" s="25"/>
      <c r="Y17" s="25"/>
      <c r="Z17" s="25"/>
      <c r="AA17" s="8" t="s">
        <v>42</v>
      </c>
      <c r="AB17" s="9" t="s">
        <v>60</v>
      </c>
    </row>
    <row r="18" spans="1:28" ht="18" customHeight="1" x14ac:dyDescent="0.3">
      <c r="A18" s="7">
        <v>14</v>
      </c>
      <c r="B18" s="14" t="s">
        <v>28</v>
      </c>
      <c r="C18" s="15" t="s">
        <v>29</v>
      </c>
      <c r="D18" s="16" t="str">
        <f t="shared" si="0"/>
        <v>FN25-26-01995</v>
      </c>
      <c r="E18" s="17">
        <v>45897</v>
      </c>
      <c r="F18" s="8" t="str">
        <f t="shared" si="1"/>
        <v>Vicky Kumar</v>
      </c>
      <c r="G18" s="18" t="s">
        <v>32</v>
      </c>
      <c r="H18" s="18" t="s">
        <v>33</v>
      </c>
      <c r="I18" s="19" t="s">
        <v>45</v>
      </c>
      <c r="J18" s="19" t="s">
        <v>56</v>
      </c>
      <c r="K18" s="19" t="s">
        <v>57</v>
      </c>
      <c r="L18" s="19">
        <v>355078956</v>
      </c>
      <c r="M18" s="19"/>
      <c r="N18" s="19" t="s">
        <v>58</v>
      </c>
      <c r="O18" s="20">
        <v>80000</v>
      </c>
      <c r="P18" s="20">
        <v>4270</v>
      </c>
      <c r="Q18" s="21" t="s">
        <v>38</v>
      </c>
      <c r="R18" s="22">
        <v>45693</v>
      </c>
      <c r="S18" s="23">
        <v>4270</v>
      </c>
      <c r="T18" s="23">
        <v>0</v>
      </c>
      <c r="U18" s="23">
        <v>0</v>
      </c>
      <c r="V18" s="25">
        <v>4270</v>
      </c>
      <c r="W18" s="25">
        <v>0</v>
      </c>
      <c r="X18" s="25"/>
      <c r="Y18" s="25"/>
      <c r="Z18" s="25"/>
      <c r="AA18" s="8" t="s">
        <v>42</v>
      </c>
      <c r="AB18" s="9" t="s">
        <v>61</v>
      </c>
    </row>
    <row r="19" spans="1:28" ht="18" customHeight="1" x14ac:dyDescent="0.3">
      <c r="A19" s="7">
        <v>15</v>
      </c>
      <c r="B19" s="14" t="s">
        <v>28</v>
      </c>
      <c r="C19" s="15" t="s">
        <v>29</v>
      </c>
      <c r="D19" s="16" t="str">
        <f t="shared" si="0"/>
        <v>FN25-26-01995</v>
      </c>
      <c r="E19" s="17">
        <v>45897</v>
      </c>
      <c r="F19" s="8" t="str">
        <f t="shared" si="1"/>
        <v>Vicky Kumar</v>
      </c>
      <c r="G19" s="18" t="s">
        <v>32</v>
      </c>
      <c r="H19" s="18" t="s">
        <v>33</v>
      </c>
      <c r="I19" s="19" t="s">
        <v>45</v>
      </c>
      <c r="J19" s="19" t="s">
        <v>56</v>
      </c>
      <c r="K19" s="19" t="s">
        <v>57</v>
      </c>
      <c r="L19" s="19">
        <v>355078956</v>
      </c>
      <c r="M19" s="19"/>
      <c r="N19" s="19" t="s">
        <v>58</v>
      </c>
      <c r="O19" s="20">
        <v>80000</v>
      </c>
      <c r="P19" s="20">
        <v>4270</v>
      </c>
      <c r="Q19" s="21" t="s">
        <v>38</v>
      </c>
      <c r="R19" s="22">
        <v>45721</v>
      </c>
      <c r="S19" s="23">
        <v>4270</v>
      </c>
      <c r="T19" s="23">
        <v>0</v>
      </c>
      <c r="U19" s="23">
        <v>0</v>
      </c>
      <c r="V19" s="25">
        <v>4270</v>
      </c>
      <c r="W19" s="25">
        <v>0</v>
      </c>
      <c r="X19" s="25"/>
      <c r="Y19" s="25"/>
      <c r="Z19" s="25"/>
      <c r="AA19" s="8" t="s">
        <v>42</v>
      </c>
      <c r="AB19" s="9" t="s">
        <v>62</v>
      </c>
    </row>
    <row r="20" spans="1:28" ht="18" customHeight="1" x14ac:dyDescent="0.3">
      <c r="A20" s="7">
        <v>16</v>
      </c>
      <c r="B20" s="14" t="s">
        <v>28</v>
      </c>
      <c r="C20" s="15" t="s">
        <v>29</v>
      </c>
      <c r="D20" s="16" t="str">
        <f t="shared" si="0"/>
        <v>FN25-26-01995</v>
      </c>
      <c r="E20" s="17">
        <v>45897</v>
      </c>
      <c r="F20" s="8" t="str">
        <f t="shared" si="1"/>
        <v>Vicky Kumar</v>
      </c>
      <c r="G20" s="18" t="s">
        <v>32</v>
      </c>
      <c r="H20" s="18" t="s">
        <v>33</v>
      </c>
      <c r="I20" s="19" t="s">
        <v>45</v>
      </c>
      <c r="J20" s="19" t="s">
        <v>56</v>
      </c>
      <c r="K20" s="19" t="s">
        <v>57</v>
      </c>
      <c r="L20" s="19">
        <v>355078956</v>
      </c>
      <c r="M20" s="19"/>
      <c r="N20" s="19" t="s">
        <v>58</v>
      </c>
      <c r="O20" s="20">
        <v>80000</v>
      </c>
      <c r="P20" s="20">
        <v>4270</v>
      </c>
      <c r="Q20" s="21" t="s">
        <v>38</v>
      </c>
      <c r="R20" s="22">
        <v>45752</v>
      </c>
      <c r="S20" s="23">
        <v>4270</v>
      </c>
      <c r="T20" s="23">
        <v>0</v>
      </c>
      <c r="U20" s="23">
        <v>0</v>
      </c>
      <c r="V20" s="25">
        <v>4270</v>
      </c>
      <c r="W20" s="25">
        <v>0</v>
      </c>
      <c r="X20" s="25"/>
      <c r="Y20" s="25"/>
      <c r="Z20" s="25"/>
      <c r="AA20" s="8" t="s">
        <v>42</v>
      </c>
      <c r="AB20" s="9" t="s">
        <v>63</v>
      </c>
    </row>
    <row r="21" spans="1:28" ht="18" customHeight="1" x14ac:dyDescent="0.3">
      <c r="A21" s="7">
        <v>17</v>
      </c>
      <c r="B21" s="14" t="s">
        <v>28</v>
      </c>
      <c r="C21" s="15" t="s">
        <v>29</v>
      </c>
      <c r="D21" s="16" t="str">
        <f t="shared" si="0"/>
        <v>FN25-26-01995</v>
      </c>
      <c r="E21" s="17">
        <v>45897</v>
      </c>
      <c r="F21" s="8" t="str">
        <f t="shared" si="1"/>
        <v>Vicky Kumar</v>
      </c>
      <c r="G21" s="18" t="s">
        <v>32</v>
      </c>
      <c r="H21" s="18" t="s">
        <v>33</v>
      </c>
      <c r="I21" s="19" t="s">
        <v>45</v>
      </c>
      <c r="J21" s="19" t="s">
        <v>56</v>
      </c>
      <c r="K21" s="19" t="s">
        <v>57</v>
      </c>
      <c r="L21" s="19">
        <v>355078956</v>
      </c>
      <c r="M21" s="19"/>
      <c r="N21" s="19" t="s">
        <v>58</v>
      </c>
      <c r="O21" s="20">
        <v>80000</v>
      </c>
      <c r="P21" s="20">
        <v>4270</v>
      </c>
      <c r="Q21" s="21" t="s">
        <v>38</v>
      </c>
      <c r="R21" s="22">
        <v>45782</v>
      </c>
      <c r="S21" s="23">
        <v>4270</v>
      </c>
      <c r="T21" s="23">
        <v>0</v>
      </c>
      <c r="U21" s="23">
        <v>0</v>
      </c>
      <c r="V21" s="25">
        <v>4270</v>
      </c>
      <c r="W21" s="25">
        <v>0</v>
      </c>
      <c r="X21" s="25"/>
      <c r="Y21" s="25"/>
      <c r="Z21" s="25"/>
      <c r="AA21" s="8" t="s">
        <v>42</v>
      </c>
      <c r="AB21" s="9" t="s">
        <v>64</v>
      </c>
    </row>
    <row r="22" spans="1:28" ht="18" customHeight="1" x14ac:dyDescent="0.3">
      <c r="A22" s="7">
        <v>18</v>
      </c>
      <c r="B22" s="14" t="s">
        <v>28</v>
      </c>
      <c r="C22" s="15" t="s">
        <v>29</v>
      </c>
      <c r="D22" s="16" t="str">
        <f t="shared" si="0"/>
        <v>FN25-26-01995</v>
      </c>
      <c r="E22" s="17">
        <v>45897</v>
      </c>
      <c r="F22" s="8" t="str">
        <f t="shared" si="1"/>
        <v>Vicky Kumar</v>
      </c>
      <c r="G22" s="18" t="s">
        <v>32</v>
      </c>
      <c r="H22" s="18" t="s">
        <v>33</v>
      </c>
      <c r="I22" s="19" t="s">
        <v>45</v>
      </c>
      <c r="J22" s="19" t="s">
        <v>56</v>
      </c>
      <c r="K22" s="19" t="s">
        <v>57</v>
      </c>
      <c r="L22" s="19">
        <v>355078956</v>
      </c>
      <c r="M22" s="19"/>
      <c r="N22" s="19" t="s">
        <v>58</v>
      </c>
      <c r="O22" s="20">
        <v>80000</v>
      </c>
      <c r="P22" s="20">
        <v>4270</v>
      </c>
      <c r="Q22" s="21" t="s">
        <v>38</v>
      </c>
      <c r="R22" s="22">
        <v>45813</v>
      </c>
      <c r="S22" s="23">
        <v>4270</v>
      </c>
      <c r="T22" s="23">
        <v>0</v>
      </c>
      <c r="U22" s="23">
        <v>0</v>
      </c>
      <c r="V22" s="25">
        <v>4270</v>
      </c>
      <c r="W22" s="25">
        <v>0</v>
      </c>
      <c r="X22" s="25"/>
      <c r="Y22" s="25"/>
      <c r="Z22" s="25"/>
      <c r="AA22" s="8" t="s">
        <v>42</v>
      </c>
      <c r="AB22" s="9" t="s">
        <v>65</v>
      </c>
    </row>
    <row r="23" spans="1:28" ht="18" customHeight="1" x14ac:dyDescent="0.3">
      <c r="A23" s="7">
        <v>19</v>
      </c>
      <c r="B23" s="14" t="s">
        <v>28</v>
      </c>
      <c r="C23" s="15" t="s">
        <v>29</v>
      </c>
      <c r="D23" s="16" t="str">
        <f t="shared" si="0"/>
        <v>FN25-26-01995</v>
      </c>
      <c r="E23" s="17">
        <v>45897</v>
      </c>
      <c r="F23" s="8" t="str">
        <f t="shared" si="1"/>
        <v>Vicky Kumar</v>
      </c>
      <c r="G23" s="18" t="s">
        <v>32</v>
      </c>
      <c r="H23" s="18" t="s">
        <v>33</v>
      </c>
      <c r="I23" s="19" t="s">
        <v>66</v>
      </c>
      <c r="J23" s="19" t="s">
        <v>67</v>
      </c>
      <c r="K23" s="19" t="s">
        <v>68</v>
      </c>
      <c r="L23" s="19">
        <v>355024552</v>
      </c>
      <c r="M23" s="19"/>
      <c r="N23" s="19" t="s">
        <v>58</v>
      </c>
      <c r="O23" s="20">
        <v>65000</v>
      </c>
      <c r="P23" s="20">
        <v>3470</v>
      </c>
      <c r="Q23" s="21" t="s">
        <v>38</v>
      </c>
      <c r="R23" s="22">
        <v>45841</v>
      </c>
      <c r="S23" s="23">
        <v>3470</v>
      </c>
      <c r="T23" s="23">
        <v>0</v>
      </c>
      <c r="U23" s="23">
        <v>0</v>
      </c>
      <c r="V23" s="25">
        <v>3470</v>
      </c>
      <c r="W23" s="25">
        <f>V23</f>
        <v>3470</v>
      </c>
      <c r="X23" s="32" t="s">
        <v>70</v>
      </c>
      <c r="Y23" s="25"/>
      <c r="Z23" s="25"/>
      <c r="AA23" s="8" t="s">
        <v>42</v>
      </c>
      <c r="AB23" s="9" t="s">
        <v>69</v>
      </c>
    </row>
    <row r="24" spans="1:28" x14ac:dyDescent="0.3"/>
    <row r="25" spans="1:28" x14ac:dyDescent="0.3"/>
    <row r="26" spans="1:28" x14ac:dyDescent="0.3"/>
    <row r="27" spans="1:28" ht="14.5" x14ac:dyDescent="0.35">
      <c r="S27" s="27" t="s">
        <v>74</v>
      </c>
      <c r="T27" s="29">
        <f>SUM(S28)</f>
        <v>8254.1200000000008</v>
      </c>
      <c r="U27" s="30">
        <f>SUM(S5:S23)</f>
        <v>71860</v>
      </c>
    </row>
    <row r="28" spans="1:28" ht="14.5" x14ac:dyDescent="0.35">
      <c r="S28">
        <v>8254.1200000000008</v>
      </c>
      <c r="T28" s="29">
        <f>SUM(T4:T23)</f>
        <v>2700</v>
      </c>
      <c r="U28" s="29"/>
    </row>
    <row r="29" spans="1:28" x14ac:dyDescent="0.3">
      <c r="T29" s="31">
        <f>W23</f>
        <v>3470</v>
      </c>
      <c r="U29" s="29"/>
    </row>
    <row r="30" spans="1:28" x14ac:dyDescent="0.3">
      <c r="T30" s="31">
        <f>W9</f>
        <v>20600</v>
      </c>
      <c r="U30" s="29"/>
    </row>
    <row r="31" spans="1:28" x14ac:dyDescent="0.3">
      <c r="T31" s="31">
        <f>W5</f>
        <v>15200</v>
      </c>
      <c r="U31" s="29"/>
    </row>
    <row r="32" spans="1:28" x14ac:dyDescent="0.3">
      <c r="T32" s="30">
        <f>Z16</f>
        <v>21635.879999999997</v>
      </c>
      <c r="U32" s="29"/>
    </row>
    <row r="33" spans="20:21" x14ac:dyDescent="0.3">
      <c r="T33" s="29"/>
      <c r="U33" s="29"/>
    </row>
    <row r="34" spans="20:21" x14ac:dyDescent="0.3">
      <c r="T34" s="29">
        <f>SUM(T27:T32)</f>
        <v>71860</v>
      </c>
      <c r="U34" s="29">
        <f>SUM(U27:U32)</f>
        <v>71860</v>
      </c>
    </row>
    <row r="35" spans="20:21" x14ac:dyDescent="0.3"/>
    <row r="36" spans="20:21" x14ac:dyDescent="0.3"/>
    <row r="37" spans="20:21" x14ac:dyDescent="0.3">
      <c r="T37" s="28">
        <f>T32+T28</f>
        <v>24335.879999999997</v>
      </c>
    </row>
    <row r="38" spans="20:21" x14ac:dyDescent="0.3"/>
    <row r="39" spans="20:21" x14ac:dyDescent="0.3"/>
    <row r="40" spans="20:21" x14ac:dyDescent="0.3"/>
    <row r="41" spans="20:21" x14ac:dyDescent="0.3"/>
    <row r="42" spans="20:21" x14ac:dyDescent="0.3"/>
    <row r="43" spans="20:21" x14ac:dyDescent="0.3"/>
    <row r="44" spans="20:21" x14ac:dyDescent="0.3"/>
    <row r="45" spans="20:21" x14ac:dyDescent="0.3"/>
    <row r="46" spans="20:21" x14ac:dyDescent="0.3"/>
    <row r="47" spans="20:21" x14ac:dyDescent="0.3"/>
    <row r="48" spans="20:21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  <row r="94" x14ac:dyDescent="0.3"/>
    <row r="95" x14ac:dyDescent="0.3"/>
    <row r="96" x14ac:dyDescent="0.3"/>
    <row r="97" x14ac:dyDescent="0.3"/>
    <row r="98" x14ac:dyDescent="0.3"/>
    <row r="99" x14ac:dyDescent="0.3"/>
    <row r="100" x14ac:dyDescent="0.3"/>
    <row r="101" x14ac:dyDescent="0.3"/>
    <row r="102" x14ac:dyDescent="0.3"/>
    <row r="103" x14ac:dyDescent="0.3"/>
    <row r="104" x14ac:dyDescent="0.3"/>
    <row r="105" x14ac:dyDescent="0.3"/>
    <row r="106" x14ac:dyDescent="0.3"/>
    <row r="107" x14ac:dyDescent="0.3"/>
    <row r="108" x14ac:dyDescent="0.3"/>
    <row r="109" x14ac:dyDescent="0.3"/>
    <row r="110" x14ac:dyDescent="0.3"/>
    <row r="111" x14ac:dyDescent="0.3"/>
    <row r="112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</sheetData>
  <conditionalFormatting sqref="L6:M8 L10:M15 L17:M23">
    <cfRule type="duplicateValues" dxfId="1" priority="3" stopIfTrue="1"/>
  </conditionalFormatting>
  <conditionalFormatting sqref="L1:L1048576">
    <cfRule type="duplicateValues" dxfId="0" priority="1"/>
  </conditionalFormatting>
  <dataValidations count="7">
    <dataValidation type="list" allowBlank="1" showInputMessage="1" showErrorMessage="1" sqref="AA5:AA23" xr:uid="{0F66E478-3EE8-4AD5-80EE-23423910C22D}">
      <formula1>"Loan Card,Digital Payment,Cash Receipt,Borrower Written Statement,Deliquent Staff Written Statement,Center Meeting Register,Hand Written Receipt"</formula1>
    </dataValidation>
    <dataValidation type="list" allowBlank="1" showInputMessage="1" showErrorMessage="1" sqref="Q5:Q23" xr:uid="{054BD00A-6B79-4DB8-AA91-4DDF2B611B56}">
      <formula1>Type</formula1>
    </dataValidation>
    <dataValidation type="date" allowBlank="1" showInputMessage="1" showErrorMessage="1" errorTitle="Incorrect Value Entered" error="Enter Valid Date" sqref="N5:N23" xr:uid="{649D764D-7029-42F5-85D4-E2B4D03B4D3E}">
      <formula1>42370</formula1>
      <formula2>47848</formula2>
    </dataValidation>
    <dataValidation type="custom" allowBlank="1" showInputMessage="1" showErrorMessage="1" error="Enter Valid Date_x000a_" sqref="E5:E23" xr:uid="{552D8BA5-5284-4176-B09A-E1A261C4FB20}">
      <formula1>ISNUMBER(E5)*(E5&gt;=DATE(2023,10,1))*(E5&lt;=DATE(2031,12,31))*(INT(E5)=E5)</formula1>
    </dataValidation>
    <dataValidation allowBlank="1" showErrorMessage="1" sqref="C5 B5:B23" xr:uid="{762FFB74-566D-4A3D-ADAA-F990D5A5ED88}"/>
    <dataValidation type="date" allowBlank="1" showInputMessage="1" showErrorMessage="1" sqref="N4 N24:N1048576" xr:uid="{033A5F9E-0152-447D-9DA1-406EF5D4ADD6}">
      <formula1>36526</formula1>
      <formula2>47848</formula2>
    </dataValidation>
    <dataValidation type="date" operator="lessThanOrEqual" allowBlank="1" showInputMessage="1" showErrorMessage="1" errorTitle="Incorrect date Entered" error="Enter in Valid Date Format_x000a_ " promptTitle="Enter Valid Date" sqref="R5:R23" xr:uid="{C0063AC4-7175-4673-8646-6CF8EA4E0405}">
      <formula1>IF(ISNUMBER(DATE(RIGHT(E5,4),MONTH(LEFT(MID(E5,4,3),2)&amp;"1"),LEFT(E5,2))),E5,9^9)</formula1>
    </dataValidation>
  </dataValidations>
  <hyperlinks>
    <hyperlink ref="E3" location="'Fraud Investigation Report'!G5" display="Home" xr:uid="{AD4D13D4-63F7-4F00-A2F5-A19F3FDF0AFA}"/>
    <hyperlink ref="V3" location="'Fraud Investigation Report'!G5" display="Home" xr:uid="{DB26B9C0-9D2B-4736-957F-F7441DE65204}"/>
    <hyperlink ref="F3" location="'Loan Outstanding Report'!BG5" display="Loan O/s Report" xr:uid="{56C00F75-1171-49E4-A711-6B8D60213EB6}"/>
    <hyperlink ref="AA3" location="'Loan Outstanding Report'!BG5" display="Loan O/s Report" xr:uid="{5EC0EFA7-5CBE-473C-BDC3-D2C9D733D7BE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19D8E-25E3-44DB-B807-6D6FC8562F24}">
  <dimension ref="A1"/>
  <sheetViews>
    <sheetView tabSelected="1" topLeftCell="A45" workbookViewId="0">
      <selection activeCell="B59" sqref="B59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2025-12-09T06:35:28Z</dcterms:created>
  <dcterms:modified xsi:type="dcterms:W3CDTF">2025-12-09T06:51:47Z</dcterms:modified>
</cp:coreProperties>
</file>