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9-Dec-25\Singhpur\"/>
    </mc:Choice>
  </mc:AlternateContent>
  <xr:revisionPtr revIDLastSave="0" documentId="13_ncr:1_{B31BC3AC-3389-451F-A338-0A4C623530FF}" xr6:coauthVersionLast="47" xr6:coauthVersionMax="47" xr10:uidLastSave="{00000000-0000-0000-0000-000000000000}"/>
  <bookViews>
    <workbookView xWindow="-110" yWindow="-110" windowWidth="19420" windowHeight="10300" activeTab="1" xr2:uid="{5B040271-F59B-452A-8A0D-203550709133}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Sheet1!$A$4:$AB$4</definedName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1" i="1" l="1"/>
  <c r="T21" i="1"/>
  <c r="T19" i="1"/>
  <c r="Z6" i="1"/>
  <c r="T18" i="1"/>
  <c r="U17" i="1"/>
  <c r="T17" i="1"/>
  <c r="W6" i="1"/>
  <c r="W9" i="1"/>
  <c r="W13" i="1"/>
  <c r="W5" i="1"/>
  <c r="H14" i="1"/>
  <c r="G14" i="1"/>
  <c r="F14" i="1"/>
  <c r="D14" i="1"/>
  <c r="H13" i="1"/>
  <c r="G13" i="1"/>
  <c r="F13" i="1"/>
  <c r="D13" i="1"/>
  <c r="H12" i="1"/>
  <c r="G12" i="1"/>
  <c r="F12" i="1"/>
  <c r="D12" i="1"/>
  <c r="H11" i="1"/>
  <c r="G11" i="1"/>
  <c r="F11" i="1"/>
  <c r="D11" i="1"/>
  <c r="H10" i="1"/>
  <c r="G10" i="1"/>
  <c r="F10" i="1"/>
  <c r="D10" i="1"/>
  <c r="H9" i="1"/>
  <c r="G9" i="1"/>
  <c r="F9" i="1"/>
  <c r="D9" i="1"/>
  <c r="H8" i="1"/>
  <c r="G8" i="1"/>
  <c r="F8" i="1"/>
  <c r="D8" i="1"/>
  <c r="H7" i="1"/>
  <c r="G7" i="1"/>
  <c r="F7" i="1"/>
  <c r="D7" i="1"/>
  <c r="H6" i="1"/>
  <c r="G6" i="1"/>
  <c r="F6" i="1"/>
  <c r="D6" i="1"/>
</calcChain>
</file>

<file path=xl/sharedStrings.xml><?xml version="1.0" encoding="utf-8"?>
<sst xmlns="http://schemas.openxmlformats.org/spreadsheetml/2006/main" count="132" uniqueCount="65">
  <si>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</si>
  <si>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</si>
  <si>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</si>
  <si>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</si>
  <si>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</si>
  <si>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</si>
  <si>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</si>
  <si>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</si>
  <si>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</si>
  <si>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</si>
  <si>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</si>
  <si>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</si>
  <si>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</si>
  <si>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</si>
  <si>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</si>
  <si>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</si>
  <si>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</si>
  <si>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</si>
  <si>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</si>
  <si>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</si>
  <si>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</si>
  <si>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</si>
  <si>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</si>
  <si>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</si>
  <si>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</si>
  <si>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</si>
  <si>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</si>
  <si>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</si>
  <si>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OR2758</t>
  </si>
  <si>
    <t>Singhpur</t>
  </si>
  <si>
    <t>FN25-26-02506</t>
  </si>
  <si>
    <t>Mitramohan Jena</t>
  </si>
  <si>
    <t>SF0095502</t>
  </si>
  <si>
    <t>Loan Officer</t>
  </si>
  <si>
    <t>Rasulpur 525369</t>
  </si>
  <si>
    <t>SID951374404356</t>
  </si>
  <si>
    <t>SURETUN BIBI</t>
  </si>
  <si>
    <t>16-Apr-2024</t>
  </si>
  <si>
    <t>Advance Collection Amount Misappropriated</t>
  </si>
  <si>
    <t>Digital Payment</t>
  </si>
  <si>
    <t>As per Borrower Statement Borrower Paid Rs-12000/- On Dt.09-05-2025 through Phone Pe to LO Mitramohan Jena But LO Mitra Mohan jena not Posted in FIMO.</t>
  </si>
  <si>
    <t>Binjharpur C1</t>
  </si>
  <si>
    <t>SSF3814869</t>
  </si>
  <si>
    <t>TABSUM NISHA</t>
  </si>
  <si>
    <t>28-Mar-2024</t>
  </si>
  <si>
    <t>Collection Amount Misappropriated</t>
  </si>
  <si>
    <t>Loan Card</t>
  </si>
  <si>
    <t>As per Borrower Statement Borrower Paid her EMI On Dt.05-02-2025 of Rs-2690/-,On Dt.05-03-2025 of rs-2690/- and  On Dt.05-06-2025 of Rs-2690/- to LO Mitramohan Jena But LO Mitra Mohan jena not Posted in FIMO.</t>
  </si>
  <si>
    <t>Padanpur435274</t>
  </si>
  <si>
    <t>SSF5635280</t>
  </si>
  <si>
    <t>HOSANARA BIBI</t>
  </si>
  <si>
    <t>19-Mar-2024</t>
  </si>
  <si>
    <t>As Per Borrower Statement Borrower said She paid her all EMI but Loan card not Available So I Book Fraud Those amount Borrower paid through PhonePe on Dt.06-03-2025 of Rs-550/-, Dt.06-04-2025 of Rs-500/-, Dt.26-04-2025 of Rs-1000/- and On Dt.06-05-2025 of Rs-740/- paid to LO MitraMohan Jena but LO Mitra Mohan but LO Mitramohan Jena not Posted in FIMO.</t>
  </si>
  <si>
    <t>kantipur 621345</t>
  </si>
  <si>
    <t>SID951375075361</t>
  </si>
  <si>
    <t>LAXMIPRIYA DASH</t>
  </si>
  <si>
    <t>18-Mar-2024</t>
  </si>
  <si>
    <t>As Per Borrower Statement Borrower Paid her EMI on Dt.10-03-2025 of Rs-3250/- and On Dt.10-05-2025 of Rs-3250/- to LO Mitramohan Jena But LO Mitra Mohan Jena not Posted in FIMO.</t>
  </si>
  <si>
    <t>CSS Fraud</t>
  </si>
  <si>
    <t>Remarks</t>
  </si>
  <si>
    <t>Preclosed</t>
  </si>
  <si>
    <t>Difference</t>
  </si>
  <si>
    <t>OD</t>
  </si>
  <si>
    <t>Done</t>
  </si>
  <si>
    <t>TotalCollection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</si>
</sst>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</cellStyleXfs>
  <cellXfs count="28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Alignment="1"/>
    <xf numFmtId="164" fontId="5" fillId="0" borderId="0" xfId="0" applyNumberFormat="1" applyFont="1" applyAlignment="1"/>
    <xf numFmtId="0" fontId="7" fillId="0" borderId="0" xfId="0" applyFont="1" applyAlignment="1"/>
    <xf numFmtId="0" fontId="12" fillId="3" borderId="2" xfId="4" applyNumberFormat="1" applyFont="1" applyFill="1" applyBorder="1" applyAlignment="1" applyProtection="1">
      <alignment horizontal="center" vertical="center"/>
      <protection hidden="1"/>
    </xf>
    <xf numFmtId="0" fontId="12" fillId="3" borderId="2" xfId="4" applyNumberFormat="1" applyFont="1" applyFill="1" applyBorder="1" applyAlignment="1" applyProtection="1">
      <alignment horizontal="left" vertical="center"/>
      <protection hidden="1"/>
    </xf>
    <xf numFmtId="0" fontId="12" fillId="0" borderId="2" xfId="5" applyFont="1" applyBorder="1" applyAlignment="1" applyProtection="1">
      <alignment horizontal="center" vertical="center"/>
      <protection locked="0"/>
    </xf>
    <xf numFmtId="165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left" vertical="center"/>
      <protection locked="0"/>
    </xf>
    <xf numFmtId="49" fontId="12" fillId="4" borderId="2" xfId="0" applyNumberFormat="1" applyFont="1" applyFill="1" applyBorder="1" applyAlignment="1" applyProtection="1">
      <alignment horizontal="center" vertical="center"/>
      <protection locked="0"/>
    </xf>
    <xf numFmtId="2" fontId="5" fillId="0" borderId="2" xfId="3" applyNumberFormat="1" applyFont="1" applyBorder="1" applyAlignment="1" applyProtection="1">
      <alignment horizontal="center" vertical="center"/>
      <protection locked="0"/>
    </xf>
    <xf numFmtId="164" fontId="5" fillId="0" borderId="2" xfId="3" applyNumberFormat="1" applyFont="1" applyBorder="1" applyAlignment="1" applyProtection="1">
      <alignment horizontal="left" vertical="center"/>
      <protection locked="0"/>
    </xf>
    <xf numFmtId="166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2" fontId="5" fillId="5" borderId="2" xfId="3" applyNumberFormat="1" applyFont="1" applyFill="1" applyBorder="1" applyAlignment="1" applyProtection="1">
      <alignment horizontal="center" vertical="center"/>
      <protection hidden="1"/>
    </xf>
    <xf numFmtId="0" fontId="9" fillId="6" borderId="2" xfId="3" applyFont="1" applyFill="1" applyBorder="1" applyAlignment="1">
      <alignment horizontal="center" vertical="center" wrapText="1"/>
    </xf>
    <xf numFmtId="0" fontId="1" fillId="0" borderId="0" xfId="0" applyFont="1"/>
    <xf numFmtId="2" fontId="1" fillId="0" borderId="0" xfId="0" applyNumberFormat="1" applyFont="1"/>
  </cellXfs>
  <cellStyles count="6">
    <cellStyle name="Hyperlink" xfId="1" builtinId="8"/>
    <cellStyle name="Normal" xfId="0" builtinId="0"/>
    <cellStyle name="Normal 18 2 10" xfId="2" xr:uid="{EB3B9B8E-DD3F-4C31-BC61-0899E135C263}"/>
    <cellStyle name="Normal 2 2" xfId="4" xr:uid="{FD7236B1-EEB2-47BA-88F2-5F65B1313F21}"/>
    <cellStyle name="Normal 3 19 2" xfId="3" xr:uid="{CB1BCFAA-C0CD-42C2-81B0-AC61C2E032FF}"/>
    <cellStyle name="Normal 3 2" xfId="5" xr:uid="{F43CAC89-E051-4927-9F8B-B822DE3C155A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639B15-B179-7224-83F8-9517FBC5F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177800</xdr:rowOff>
    </xdr:from>
    <xdr:to>
      <xdr:col>14</xdr:col>
      <xdr:colOff>395200</xdr:colOff>
      <xdr:row>55</xdr:row>
      <xdr:rowOff>69900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6D89B4-C8EA-014A-7D2A-FB6B4C5D6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51815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14</xdr:col>
      <xdr:colOff>395200</xdr:colOff>
      <xdr:row>84</xdr:row>
      <xdr:rowOff>76250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AACC39F-B8CE-0ABE-3AFD-7C5F8E358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086485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9-Dec-25\Singhpur\Copy%20of%20SSFL%20Fraud%20Investigation%20Report_Singhpur%20OR2758%20Mitra%20Mohan.xlsx" TargetMode="External"/><Relationship Id="rId1" Type="http://schemas.openxmlformats.org/officeDocument/2006/relationships/externalLinkPath" Target="Copy%20of%20SSFL%20Fraud%20Investigation%20Report_Singhpur%20OR2758%20Mitra%20Moh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69FE3-21EF-45BE-9BA5-2FD5F4A85D8B}">
  <dimension ref="A1:AB21"/>
  <sheetViews>
    <sheetView topLeftCell="J3" workbookViewId="0">
      <selection activeCell="T19" sqref="T19"/>
    </sheetView>
  </sheetViews>
  <sheetFormatPr defaultRowHeight="14.5" x14ac:dyDescent="0.35"/>
  <cols>
    <col min="1" max="1" width="12.7265625" customWidth="1"/>
    <col min="2" max="2" width="10.6328125" bestFit="1" customWidth="1"/>
    <col min="3" max="3" width="11.08984375" bestFit="1" customWidth="1"/>
    <col min="4" max="4" width="12.1796875" bestFit="1" customWidth="1"/>
    <col min="5" max="5" width="11.6328125" bestFit="1" customWidth="1"/>
    <col min="6" max="6" width="17.08984375" bestFit="1" customWidth="1"/>
    <col min="7" max="7" width="18.453125" bestFit="1" customWidth="1"/>
    <col min="8" max="8" width="22.7265625" bestFit="1" customWidth="1"/>
    <col min="9" max="9" width="13.36328125" bestFit="1" customWidth="1"/>
    <col min="10" max="11" width="14.36328125" bestFit="1" customWidth="1"/>
    <col min="12" max="12" width="9" bestFit="1" customWidth="1"/>
    <col min="13" max="13" width="9" customWidth="1"/>
    <col min="14" max="14" width="26.90625" hidden="1" customWidth="1"/>
    <col min="15" max="15" width="24.453125" hidden="1" customWidth="1"/>
    <col min="16" max="16" width="25.26953125" hidden="1" customWidth="1"/>
    <col min="17" max="17" width="33.7265625" bestFit="1" customWidth="1"/>
    <col min="18" max="18" width="14.36328125" hidden="1" customWidth="1"/>
    <col min="19" max="19" width="14.453125" bestFit="1" customWidth="1"/>
    <col min="20" max="20" width="14.54296875" customWidth="1"/>
    <col min="21" max="21" width="15.54296875" customWidth="1"/>
    <col min="22" max="22" width="15.1796875" bestFit="1" customWidth="1"/>
    <col min="23" max="26" width="15.1796875" customWidth="1"/>
    <col min="27" max="27" width="18.36328125" bestFit="1" customWidth="1"/>
    <col min="28" max="28" width="255.6328125" bestFit="1" customWidth="1"/>
  </cols>
  <sheetData>
    <row r="1" spans="1:28" ht="18.5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6" x14ac:dyDescent="0.35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28" ht="16" x14ac:dyDescent="0.4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9"/>
      <c r="N3" s="10"/>
      <c r="O3" s="9"/>
      <c r="P3" s="9"/>
      <c r="Q3" s="9"/>
      <c r="R3" s="9"/>
      <c r="S3" s="9"/>
      <c r="T3" s="9"/>
      <c r="U3" s="9"/>
      <c r="V3" s="3" t="s">
        <v>3</v>
      </c>
      <c r="W3" s="3"/>
      <c r="X3" s="3"/>
      <c r="Y3" s="3"/>
      <c r="Z3" s="3"/>
      <c r="AA3" s="3" t="s">
        <v>4</v>
      </c>
      <c r="AB3" s="9"/>
    </row>
    <row r="4" spans="1:28" s="23" customFormat="1" ht="52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25"/>
      <c r="X4" s="25" t="s">
        <v>59</v>
      </c>
      <c r="Y4" s="25" t="s">
        <v>60</v>
      </c>
      <c r="Z4" s="25" t="s">
        <v>61</v>
      </c>
      <c r="AA4" s="5" t="s">
        <v>26</v>
      </c>
      <c r="AB4" s="5" t="s">
        <v>27</v>
      </c>
    </row>
    <row r="5" spans="1:28" x14ac:dyDescent="0.35">
      <c r="A5" s="7">
        <v>1</v>
      </c>
      <c r="B5" s="12" t="s">
        <v>28</v>
      </c>
      <c r="C5" s="13" t="s">
        <v>29</v>
      </c>
      <c r="D5" s="14" t="s">
        <v>30</v>
      </c>
      <c r="E5" s="15">
        <v>45933</v>
      </c>
      <c r="F5" s="8" t="s">
        <v>31</v>
      </c>
      <c r="G5" s="16" t="s">
        <v>32</v>
      </c>
      <c r="H5" s="16" t="s">
        <v>33</v>
      </c>
      <c r="I5" s="17" t="s">
        <v>34</v>
      </c>
      <c r="J5" s="17" t="s">
        <v>35</v>
      </c>
      <c r="K5" s="17" t="s">
        <v>36</v>
      </c>
      <c r="L5" s="18">
        <v>356362843</v>
      </c>
      <c r="M5" s="18"/>
      <c r="N5" s="15" t="s">
        <v>37</v>
      </c>
      <c r="O5" s="19">
        <v>80000</v>
      </c>
      <c r="P5" s="19">
        <v>4270</v>
      </c>
      <c r="Q5" s="20" t="s">
        <v>38</v>
      </c>
      <c r="R5" s="21">
        <v>45786</v>
      </c>
      <c r="S5" s="19">
        <v>12000</v>
      </c>
      <c r="T5" s="19">
        <v>0</v>
      </c>
      <c r="U5" s="19">
        <v>0</v>
      </c>
      <c r="V5" s="24">
        <v>12000</v>
      </c>
      <c r="W5" s="24">
        <f>V5</f>
        <v>12000</v>
      </c>
      <c r="X5" s="24" t="s">
        <v>58</v>
      </c>
      <c r="Y5" s="24"/>
      <c r="Z5" s="24"/>
      <c r="AA5" s="8" t="s">
        <v>39</v>
      </c>
      <c r="AB5" s="22" t="s">
        <v>40</v>
      </c>
    </row>
    <row r="6" spans="1:28" x14ac:dyDescent="0.35">
      <c r="A6" s="7">
        <v>2</v>
      </c>
      <c r="B6" s="12" t="s">
        <v>28</v>
      </c>
      <c r="C6" s="13" t="s">
        <v>29</v>
      </c>
      <c r="D6" s="14" t="str">
        <f>IF(J6&lt;&gt;"", $D$5, "")</f>
        <v>FN25-26-02506</v>
      </c>
      <c r="E6" s="15">
        <v>45933</v>
      </c>
      <c r="F6" s="8" t="str">
        <f t="shared" ref="F6:F14" si="0">IF(J6&lt;&gt;"", $F$5, "")</f>
        <v>Mitramohan Jena</v>
      </c>
      <c r="G6" s="16" t="str">
        <f t="shared" ref="G6:G14" si="1">IF(J6&lt;&gt;"", $G$5, "")</f>
        <v>SF0095502</v>
      </c>
      <c r="H6" s="16" t="str">
        <f t="shared" ref="H6:H14" si="2">IF(J6&lt;&gt;"", $H$5, "")</f>
        <v>Loan Officer</v>
      </c>
      <c r="I6" s="17" t="s">
        <v>41</v>
      </c>
      <c r="J6" s="17" t="s">
        <v>42</v>
      </c>
      <c r="K6" s="17" t="s">
        <v>43</v>
      </c>
      <c r="L6" s="18">
        <v>356150642</v>
      </c>
      <c r="M6" s="18"/>
      <c r="N6" s="15" t="s">
        <v>44</v>
      </c>
      <c r="O6" s="19">
        <v>40000</v>
      </c>
      <c r="P6" s="19">
        <v>2690</v>
      </c>
      <c r="Q6" s="20" t="s">
        <v>45</v>
      </c>
      <c r="R6" s="21">
        <v>45693</v>
      </c>
      <c r="S6" s="19">
        <v>2690</v>
      </c>
      <c r="T6" s="19">
        <v>0</v>
      </c>
      <c r="U6" s="19">
        <v>0</v>
      </c>
      <c r="V6" s="24">
        <v>2690</v>
      </c>
      <c r="W6" s="24">
        <f>SUM(V6:V8)</f>
        <v>8070</v>
      </c>
      <c r="X6" s="24" t="s">
        <v>62</v>
      </c>
      <c r="Y6" s="24">
        <v>8060</v>
      </c>
      <c r="Z6" s="24">
        <f>W6-Y6</f>
        <v>10</v>
      </c>
      <c r="AA6" s="8" t="s">
        <v>46</v>
      </c>
      <c r="AB6" s="22" t="s">
        <v>47</v>
      </c>
    </row>
    <row r="7" spans="1:28" x14ac:dyDescent="0.35">
      <c r="A7" s="7">
        <v>3</v>
      </c>
      <c r="B7" s="12" t="s">
        <v>28</v>
      </c>
      <c r="C7" s="13" t="s">
        <v>29</v>
      </c>
      <c r="D7" s="14" t="str">
        <f t="shared" ref="D7:D14" si="3">IF(J7&lt;&gt;"", $D$5, "")</f>
        <v>FN25-26-02506</v>
      </c>
      <c r="E7" s="15">
        <v>45933</v>
      </c>
      <c r="F7" s="8" t="str">
        <f t="shared" si="0"/>
        <v>Mitramohan Jena</v>
      </c>
      <c r="G7" s="16" t="str">
        <f t="shared" si="1"/>
        <v>SF0095502</v>
      </c>
      <c r="H7" s="16" t="str">
        <f t="shared" si="2"/>
        <v>Loan Officer</v>
      </c>
      <c r="I7" s="17" t="s">
        <v>41</v>
      </c>
      <c r="J7" s="17" t="s">
        <v>42</v>
      </c>
      <c r="K7" s="17" t="s">
        <v>43</v>
      </c>
      <c r="L7" s="18">
        <v>356150642</v>
      </c>
      <c r="M7" s="18"/>
      <c r="N7" s="15" t="s">
        <v>44</v>
      </c>
      <c r="O7" s="19">
        <v>40000</v>
      </c>
      <c r="P7" s="19">
        <v>2690</v>
      </c>
      <c r="Q7" s="20" t="s">
        <v>45</v>
      </c>
      <c r="R7" s="21">
        <v>45721</v>
      </c>
      <c r="S7" s="19">
        <v>2690</v>
      </c>
      <c r="T7" s="19">
        <v>0</v>
      </c>
      <c r="U7" s="19">
        <v>0</v>
      </c>
      <c r="V7" s="24">
        <v>2690</v>
      </c>
      <c r="W7" s="24">
        <v>0</v>
      </c>
      <c r="X7" s="24">
        <v>0</v>
      </c>
      <c r="Y7" s="24"/>
      <c r="Z7" s="24"/>
      <c r="AA7" s="8" t="s">
        <v>46</v>
      </c>
      <c r="AB7" s="22" t="s">
        <v>47</v>
      </c>
    </row>
    <row r="8" spans="1:28" x14ac:dyDescent="0.35">
      <c r="A8" s="7">
        <v>4</v>
      </c>
      <c r="B8" s="12" t="s">
        <v>28</v>
      </c>
      <c r="C8" s="13" t="s">
        <v>29</v>
      </c>
      <c r="D8" s="14" t="str">
        <f t="shared" si="3"/>
        <v>FN25-26-02506</v>
      </c>
      <c r="E8" s="15">
        <v>45933</v>
      </c>
      <c r="F8" s="8" t="str">
        <f t="shared" si="0"/>
        <v>Mitramohan Jena</v>
      </c>
      <c r="G8" s="16" t="str">
        <f t="shared" si="1"/>
        <v>SF0095502</v>
      </c>
      <c r="H8" s="16" t="str">
        <f t="shared" si="2"/>
        <v>Loan Officer</v>
      </c>
      <c r="I8" s="17" t="s">
        <v>41</v>
      </c>
      <c r="J8" s="17" t="s">
        <v>42</v>
      </c>
      <c r="K8" s="17" t="s">
        <v>43</v>
      </c>
      <c r="L8" s="18">
        <v>356150642</v>
      </c>
      <c r="M8" s="18"/>
      <c r="N8" s="15" t="s">
        <v>44</v>
      </c>
      <c r="O8" s="19">
        <v>40000</v>
      </c>
      <c r="P8" s="19">
        <v>2690</v>
      </c>
      <c r="Q8" s="20" t="s">
        <v>45</v>
      </c>
      <c r="R8" s="21">
        <v>45813</v>
      </c>
      <c r="S8" s="19">
        <v>2690</v>
      </c>
      <c r="T8" s="19">
        <v>0</v>
      </c>
      <c r="U8" s="19">
        <v>0</v>
      </c>
      <c r="V8" s="24">
        <v>2690</v>
      </c>
      <c r="W8" s="24">
        <v>0</v>
      </c>
      <c r="X8" s="24">
        <v>0</v>
      </c>
      <c r="Y8" s="24"/>
      <c r="Z8" s="24"/>
      <c r="AA8" s="8" t="s">
        <v>46</v>
      </c>
      <c r="AB8" s="22" t="s">
        <v>47</v>
      </c>
    </row>
    <row r="9" spans="1:28" x14ac:dyDescent="0.35">
      <c r="A9" s="7">
        <v>5</v>
      </c>
      <c r="B9" s="12" t="s">
        <v>28</v>
      </c>
      <c r="C9" s="13" t="s">
        <v>29</v>
      </c>
      <c r="D9" s="14" t="str">
        <f t="shared" si="3"/>
        <v>FN25-26-02506</v>
      </c>
      <c r="E9" s="15">
        <v>45933</v>
      </c>
      <c r="F9" s="8" t="str">
        <f t="shared" si="0"/>
        <v>Mitramohan Jena</v>
      </c>
      <c r="G9" s="16" t="str">
        <f t="shared" si="1"/>
        <v>SF0095502</v>
      </c>
      <c r="H9" s="16" t="str">
        <f t="shared" si="2"/>
        <v>Loan Officer</v>
      </c>
      <c r="I9" s="17" t="s">
        <v>48</v>
      </c>
      <c r="J9" s="17" t="s">
        <v>49</v>
      </c>
      <c r="K9" s="17" t="s">
        <v>50</v>
      </c>
      <c r="L9" s="18">
        <v>356023509</v>
      </c>
      <c r="M9" s="18"/>
      <c r="N9" s="15" t="s">
        <v>51</v>
      </c>
      <c r="O9" s="19">
        <v>42000</v>
      </c>
      <c r="P9" s="19">
        <v>2240</v>
      </c>
      <c r="Q9" s="20" t="s">
        <v>45</v>
      </c>
      <c r="R9" s="21">
        <v>45722</v>
      </c>
      <c r="S9" s="19">
        <v>550</v>
      </c>
      <c r="T9" s="19">
        <v>0</v>
      </c>
      <c r="U9" s="19">
        <v>0</v>
      </c>
      <c r="V9" s="24">
        <v>550</v>
      </c>
      <c r="W9" s="24">
        <f>SUM(V9:V12)</f>
        <v>2790</v>
      </c>
      <c r="X9" s="24" t="s">
        <v>63</v>
      </c>
      <c r="Y9" s="24"/>
      <c r="Z9" s="24"/>
      <c r="AA9" s="8" t="s">
        <v>39</v>
      </c>
      <c r="AB9" s="22" t="s">
        <v>52</v>
      </c>
    </row>
    <row r="10" spans="1:28" x14ac:dyDescent="0.35">
      <c r="A10" s="7">
        <v>6</v>
      </c>
      <c r="B10" s="12" t="s">
        <v>28</v>
      </c>
      <c r="C10" s="13" t="s">
        <v>29</v>
      </c>
      <c r="D10" s="14" t="str">
        <f t="shared" si="3"/>
        <v>FN25-26-02506</v>
      </c>
      <c r="E10" s="15">
        <v>45933</v>
      </c>
      <c r="F10" s="8" t="str">
        <f t="shared" si="0"/>
        <v>Mitramohan Jena</v>
      </c>
      <c r="G10" s="16" t="str">
        <f t="shared" si="1"/>
        <v>SF0095502</v>
      </c>
      <c r="H10" s="16" t="str">
        <f t="shared" si="2"/>
        <v>Loan Officer</v>
      </c>
      <c r="I10" s="17" t="s">
        <v>48</v>
      </c>
      <c r="J10" s="17" t="s">
        <v>49</v>
      </c>
      <c r="K10" s="17" t="s">
        <v>50</v>
      </c>
      <c r="L10" s="18">
        <v>356023509</v>
      </c>
      <c r="M10" s="18"/>
      <c r="N10" s="15" t="s">
        <v>51</v>
      </c>
      <c r="O10" s="19">
        <v>42000</v>
      </c>
      <c r="P10" s="19">
        <v>2240</v>
      </c>
      <c r="Q10" s="20" t="s">
        <v>45</v>
      </c>
      <c r="R10" s="21">
        <v>45753</v>
      </c>
      <c r="S10" s="19">
        <v>500</v>
      </c>
      <c r="T10" s="19">
        <v>0</v>
      </c>
      <c r="U10" s="19">
        <v>0</v>
      </c>
      <c r="V10" s="24">
        <v>500</v>
      </c>
      <c r="W10" s="24">
        <v>0</v>
      </c>
      <c r="X10" s="24">
        <v>0</v>
      </c>
      <c r="Y10" s="24"/>
      <c r="Z10" s="24"/>
      <c r="AA10" s="8" t="s">
        <v>39</v>
      </c>
      <c r="AB10" s="22" t="s">
        <v>52</v>
      </c>
    </row>
    <row r="11" spans="1:28" x14ac:dyDescent="0.35">
      <c r="A11" s="7">
        <v>7</v>
      </c>
      <c r="B11" s="12" t="s">
        <v>28</v>
      </c>
      <c r="C11" s="13" t="s">
        <v>29</v>
      </c>
      <c r="D11" s="14" t="str">
        <f t="shared" si="3"/>
        <v>FN25-26-02506</v>
      </c>
      <c r="E11" s="15">
        <v>45933</v>
      </c>
      <c r="F11" s="8" t="str">
        <f t="shared" si="0"/>
        <v>Mitramohan Jena</v>
      </c>
      <c r="G11" s="16" t="str">
        <f t="shared" si="1"/>
        <v>SF0095502</v>
      </c>
      <c r="H11" s="16" t="str">
        <f t="shared" si="2"/>
        <v>Loan Officer</v>
      </c>
      <c r="I11" s="17" t="s">
        <v>48</v>
      </c>
      <c r="J11" s="17" t="s">
        <v>49</v>
      </c>
      <c r="K11" s="17" t="s">
        <v>50</v>
      </c>
      <c r="L11" s="18">
        <v>356023509</v>
      </c>
      <c r="M11" s="18"/>
      <c r="N11" s="15" t="s">
        <v>51</v>
      </c>
      <c r="O11" s="19">
        <v>42000</v>
      </c>
      <c r="P11" s="19">
        <v>2240</v>
      </c>
      <c r="Q11" s="20" t="s">
        <v>45</v>
      </c>
      <c r="R11" s="21">
        <v>45773</v>
      </c>
      <c r="S11" s="19">
        <v>1000</v>
      </c>
      <c r="T11" s="19">
        <v>0</v>
      </c>
      <c r="U11" s="19">
        <v>0</v>
      </c>
      <c r="V11" s="24">
        <v>1000</v>
      </c>
      <c r="W11" s="24">
        <v>0</v>
      </c>
      <c r="X11" s="24">
        <v>0</v>
      </c>
      <c r="Y11" s="24"/>
      <c r="Z11" s="24"/>
      <c r="AA11" s="8" t="s">
        <v>39</v>
      </c>
      <c r="AB11" s="22" t="s">
        <v>52</v>
      </c>
    </row>
    <row r="12" spans="1:28" x14ac:dyDescent="0.35">
      <c r="A12" s="7">
        <v>8</v>
      </c>
      <c r="B12" s="12" t="s">
        <v>28</v>
      </c>
      <c r="C12" s="13" t="s">
        <v>29</v>
      </c>
      <c r="D12" s="14" t="str">
        <f t="shared" si="3"/>
        <v>FN25-26-02506</v>
      </c>
      <c r="E12" s="15">
        <v>45933</v>
      </c>
      <c r="F12" s="8" t="str">
        <f t="shared" si="0"/>
        <v>Mitramohan Jena</v>
      </c>
      <c r="G12" s="16" t="str">
        <f t="shared" si="1"/>
        <v>SF0095502</v>
      </c>
      <c r="H12" s="16" t="str">
        <f t="shared" si="2"/>
        <v>Loan Officer</v>
      </c>
      <c r="I12" s="17" t="s">
        <v>48</v>
      </c>
      <c r="J12" s="17" t="s">
        <v>49</v>
      </c>
      <c r="K12" s="17" t="s">
        <v>50</v>
      </c>
      <c r="L12" s="18">
        <v>356023509</v>
      </c>
      <c r="M12" s="18"/>
      <c r="N12" s="15" t="s">
        <v>51</v>
      </c>
      <c r="O12" s="19">
        <v>42000</v>
      </c>
      <c r="P12" s="19">
        <v>2240</v>
      </c>
      <c r="Q12" s="20" t="s">
        <v>45</v>
      </c>
      <c r="R12" s="21">
        <v>45783</v>
      </c>
      <c r="S12" s="19">
        <v>740</v>
      </c>
      <c r="T12" s="19">
        <v>0</v>
      </c>
      <c r="U12" s="19">
        <v>0</v>
      </c>
      <c r="V12" s="24">
        <v>740</v>
      </c>
      <c r="W12" s="24">
        <v>0</v>
      </c>
      <c r="X12" s="24">
        <v>0</v>
      </c>
      <c r="Y12" s="24"/>
      <c r="Z12" s="24"/>
      <c r="AA12" s="8" t="s">
        <v>39</v>
      </c>
      <c r="AB12" s="22" t="s">
        <v>52</v>
      </c>
    </row>
    <row r="13" spans="1:28" x14ac:dyDescent="0.35">
      <c r="A13" s="7">
        <v>9</v>
      </c>
      <c r="B13" s="12" t="s">
        <v>28</v>
      </c>
      <c r="C13" s="13" t="s">
        <v>29</v>
      </c>
      <c r="D13" s="14" t="str">
        <f t="shared" si="3"/>
        <v>FN25-26-02506</v>
      </c>
      <c r="E13" s="15">
        <v>45941</v>
      </c>
      <c r="F13" s="8" t="str">
        <f t="shared" si="0"/>
        <v>Mitramohan Jena</v>
      </c>
      <c r="G13" s="16" t="str">
        <f t="shared" si="1"/>
        <v>SF0095502</v>
      </c>
      <c r="H13" s="16" t="str">
        <f t="shared" si="2"/>
        <v>Loan Officer</v>
      </c>
      <c r="I13" s="17" t="s">
        <v>53</v>
      </c>
      <c r="J13" s="17" t="s">
        <v>54</v>
      </c>
      <c r="K13" s="17" t="s">
        <v>55</v>
      </c>
      <c r="L13" s="18">
        <v>355929338</v>
      </c>
      <c r="M13" s="18"/>
      <c r="N13" s="15" t="s">
        <v>56</v>
      </c>
      <c r="O13" s="19">
        <v>72000</v>
      </c>
      <c r="P13" s="19">
        <v>3250</v>
      </c>
      <c r="Q13" s="20" t="s">
        <v>45</v>
      </c>
      <c r="R13" s="21">
        <v>45726</v>
      </c>
      <c r="S13" s="19">
        <v>3250</v>
      </c>
      <c r="T13" s="19">
        <v>0</v>
      </c>
      <c r="U13" s="19">
        <v>0</v>
      </c>
      <c r="V13" s="24">
        <v>3250</v>
      </c>
      <c r="W13" s="24">
        <f>V13+V14</f>
        <v>6500</v>
      </c>
      <c r="X13" s="24" t="s">
        <v>63</v>
      </c>
      <c r="Y13" s="24"/>
      <c r="Z13" s="24"/>
      <c r="AA13" s="8" t="s">
        <v>39</v>
      </c>
      <c r="AB13" s="22" t="s">
        <v>57</v>
      </c>
    </row>
    <row r="14" spans="1:28" x14ac:dyDescent="0.35">
      <c r="A14" s="7">
        <v>10</v>
      </c>
      <c r="B14" s="12" t="s">
        <v>28</v>
      </c>
      <c r="C14" s="13" t="s">
        <v>29</v>
      </c>
      <c r="D14" s="14" t="str">
        <f t="shared" si="3"/>
        <v>FN25-26-02506</v>
      </c>
      <c r="E14" s="15">
        <v>45941</v>
      </c>
      <c r="F14" s="8" t="str">
        <f t="shared" si="0"/>
        <v>Mitramohan Jena</v>
      </c>
      <c r="G14" s="16" t="str">
        <f t="shared" si="1"/>
        <v>SF0095502</v>
      </c>
      <c r="H14" s="16" t="str">
        <f t="shared" si="2"/>
        <v>Loan Officer</v>
      </c>
      <c r="I14" s="17" t="s">
        <v>53</v>
      </c>
      <c r="J14" s="17" t="s">
        <v>54</v>
      </c>
      <c r="K14" s="17" t="s">
        <v>55</v>
      </c>
      <c r="L14" s="18">
        <v>355929338</v>
      </c>
      <c r="M14" s="18"/>
      <c r="N14" s="15" t="s">
        <v>56</v>
      </c>
      <c r="O14" s="19">
        <v>72000</v>
      </c>
      <c r="P14" s="19">
        <v>3250</v>
      </c>
      <c r="Q14" s="20" t="s">
        <v>45</v>
      </c>
      <c r="R14" s="21">
        <v>45787</v>
      </c>
      <c r="S14" s="19">
        <v>3250</v>
      </c>
      <c r="T14" s="19">
        <v>0</v>
      </c>
      <c r="U14" s="19">
        <v>0</v>
      </c>
      <c r="V14" s="24">
        <v>3250</v>
      </c>
      <c r="W14" s="24">
        <v>0</v>
      </c>
      <c r="X14" s="24">
        <v>0</v>
      </c>
      <c r="Y14" s="24"/>
      <c r="Z14" s="24"/>
      <c r="AA14" s="8" t="s">
        <v>39</v>
      </c>
      <c r="AB14" s="22" t="s">
        <v>57</v>
      </c>
    </row>
    <row r="17" spans="19:21" x14ac:dyDescent="0.35">
      <c r="S17" s="26" t="s">
        <v>64</v>
      </c>
      <c r="T17" s="26">
        <f>SUM(S17:S20)</f>
        <v>17350</v>
      </c>
      <c r="U17" s="26">
        <f>SUM(S4:S14)</f>
        <v>29360</v>
      </c>
    </row>
    <row r="18" spans="19:21" x14ac:dyDescent="0.35">
      <c r="S18">
        <v>6500</v>
      </c>
      <c r="T18" s="27">
        <f>W5</f>
        <v>12000</v>
      </c>
      <c r="U18" s="26"/>
    </row>
    <row r="19" spans="19:21" x14ac:dyDescent="0.35">
      <c r="S19">
        <v>2790</v>
      </c>
      <c r="T19" s="27">
        <f>Z6</f>
        <v>10</v>
      </c>
      <c r="U19" s="26"/>
    </row>
    <row r="20" spans="19:21" x14ac:dyDescent="0.35">
      <c r="S20">
        <v>8060</v>
      </c>
      <c r="T20" s="26"/>
      <c r="U20" s="26"/>
    </row>
    <row r="21" spans="19:21" x14ac:dyDescent="0.35">
      <c r="T21" s="26">
        <f>SUM(T17:T19)</f>
        <v>29360</v>
      </c>
      <c r="U21" s="26">
        <f>SUM(U17:U19)</f>
        <v>29360</v>
      </c>
    </row>
  </sheetData>
  <conditionalFormatting sqref="L5:M14">
    <cfRule type="duplicateValues" dxfId="0" priority="2" stopIfTrue="1"/>
  </conditionalFormatting>
  <dataValidations count="9">
    <dataValidation type="custom" allowBlank="1" showInputMessage="1" showErrorMessage="1" error="Enter Valid date_x000a_" sqref="E6" xr:uid="{49D6D51D-ADAA-40BC-93E3-5FAF94F1D99A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N5:N14" xr:uid="{17F0ED8A-7EB6-4613-9E65-1CBAEB277FA1}">
      <formula1>42370</formula1>
      <formula2>47848</formula2>
    </dataValidation>
    <dataValidation type="custom" allowBlank="1" showInputMessage="1" showErrorMessage="1" error="Enter Valid Date_x000a_" sqref="E5" xr:uid="{404D6319-063E-46D0-88DB-E8EB8BE62767}">
      <formula1>ISNUMBER(E5) * (E5&gt;=DATE(2023,10,1)) * (E5&lt;=DATE(2031,12,31)) * (INT(E5)=E5)</formula1>
    </dataValidation>
    <dataValidation type="custom" allowBlank="1" showInputMessage="1" showErrorMessage="1" sqref="E7:E14" xr:uid="{C2065BD4-A7B7-4E9C-A662-B90524406789}">
      <formula1>ISNUMBER(E7) * (E7&gt;=DATE(2023,10,1)) * (E7&lt;=DATE(2031,12,31)) * (INT(E7)=E7)</formula1>
    </dataValidation>
    <dataValidation type="date" allowBlank="1" showInputMessage="1" showErrorMessage="1" sqref="N4" xr:uid="{10D845AF-C772-458A-8F9A-883F6FD8B740}">
      <formula1>36526</formula1>
      <formula2>47848</formula2>
    </dataValidation>
    <dataValidation type="list" allowBlank="1" showInputMessage="1" showErrorMessage="1" sqref="Q5:Q14" xr:uid="{8BED9F52-8AE0-43B6-83EE-6968A8681D11}">
      <formula1>Type</formula1>
    </dataValidation>
    <dataValidation type="list" allowBlank="1" showInputMessage="1" showErrorMessage="1" sqref="AA5:AA14" xr:uid="{1F59991F-419B-4567-BC8F-0BCD6C8852E8}">
      <formula1>"Loan Card,Digital Payment,Cash Receipt,Borrower Written Statement,Deliquent Staff Written Statement,Center Meeting Register,Hand Written Receipt"</formula1>
    </dataValidation>
    <dataValidation allowBlank="1" showErrorMessage="1" sqref="C5 B5:B14" xr:uid="{0B0FFEBD-85DF-4815-966D-EA837FAF8303}"/>
    <dataValidation type="date" operator="lessThanOrEqual" allowBlank="1" showInputMessage="1" showErrorMessage="1" errorTitle="Incorrect date Entered" error="Enter in Valid Date Format_x000a_ " promptTitle="Enter Valid Date" sqref="R5:R14" xr:uid="{9BE8A561-8F2F-40BA-B18C-026630DF5895}">
      <formula1>IF(ISNUMBER(DATE(RIGHT(E5,4),MONTH(LEFT(MID(E5,4,3),2)&amp;"1"),LEFT(E5,2))),E5,9^9)</formula1>
    </dataValidation>
  </dataValidations>
  <hyperlinks>
    <hyperlink ref="E3" location="'Fraud Investigation Report'!G5" display="Home" xr:uid="{106E381C-C9F6-48B8-9F7F-39D1071D951F}"/>
    <hyperlink ref="V3" location="'Fraud Investigation Report'!G5" display="Home" xr:uid="{7CAC614A-0BE9-4629-B572-475ED831ECD1}"/>
    <hyperlink ref="F3" location="'Loan Outstanding Report'!BG5" display="Loan O/s Report" xr:uid="{542D02B2-8B31-4D42-944D-21C9B13EA7F0}"/>
    <hyperlink ref="AA3" location="'Loan Outstanding Report'!BG5" display="Loan O/s Report" xr:uid="{7BE3D3E3-4FC9-4F6A-A065-F468ED5F0269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6C6D9-9088-4E1B-B7E3-A96E3337216F}">
  <dimension ref="A1"/>
  <sheetViews>
    <sheetView tabSelected="1" topLeftCell="A45" workbookViewId="0">
      <selection activeCell="B60" sqref="B60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2025-12-09T06:20:33Z</dcterms:created>
  <dcterms:modified xsi:type="dcterms:W3CDTF">2025-12-09T06:33:07Z</dcterms:modified>
</cp:coreProperties>
</file>