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9-Dec-25\Bhuban\"/>
    </mc:Choice>
  </mc:AlternateContent>
  <xr:revisionPtr revIDLastSave="0" documentId="13_ncr:1_{7989B64F-D02C-4836-94BF-F189B5BCDC31}" xr6:coauthVersionLast="47" xr6:coauthVersionMax="47" xr10:uidLastSave="{00000000-0000-0000-0000-000000000000}"/>
  <bookViews>
    <workbookView xWindow="-110" yWindow="-110" windowWidth="19420" windowHeight="10300" activeTab="2" xr2:uid="{8208A79B-6FB7-4F42-8D90-3694412FE805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Sheet1!$A$4:$AB$11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1" l="1"/>
  <c r="T20" i="1"/>
  <c r="U16" i="1"/>
  <c r="T18" i="1"/>
  <c r="T17" i="1"/>
  <c r="T16" i="1"/>
  <c r="U15" i="1"/>
  <c r="T15" i="1"/>
  <c r="W11" i="1"/>
  <c r="Z11" i="1" s="1"/>
  <c r="W6" i="1"/>
  <c r="W5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<sst xmlns="http://schemas.openxmlformats.org/spreadsheetml/2006/main" count="122" uniqueCount="62">
  <si>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</si>
  <si>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</si>
  <si>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</si>
  <si>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</si>
  <si>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</si>
  <si>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</si>
  <si>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</si>
  <si>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</si>
  <si>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</si>
  <si>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</si>
  <si>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</si>
  <si>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</si>
  <si>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</si>
  <si>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</si>
  <si>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</si>
  <si>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</si>
  <si>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</si>
  <si>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</si>
  <si>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</si>
  <si>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</si>
  <si>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</si>
  <si>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</si>
  <si>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</si>
  <si>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</si>
  <si>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</si>
  <si>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</si>
  <si>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</si>
  <si>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</si>
  <si>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OR0851</t>
  </si>
  <si>
    <t>Bhuban</t>
  </si>
  <si>
    <t>FN25-26-01999</t>
  </si>
  <si>
    <t>Sourava Suman Kunar</t>
  </si>
  <si>
    <t>SF0070727</t>
  </si>
  <si>
    <t>LO</t>
  </si>
  <si>
    <t>Brundabanpur-486737</t>
  </si>
  <si>
    <t>SID951374136484</t>
  </si>
  <si>
    <t>PRAMILA SWAIN</t>
  </si>
  <si>
    <t>26-Apr-2023</t>
  </si>
  <si>
    <t>Collection Amount Misappropriated</t>
  </si>
  <si>
    <t>Loan Card</t>
  </si>
  <si>
    <t>As per loan card borrower paid her EMI Rs 3900/- on dt 02-11-2024 to lo Sourava Suman Kunar/SF0070727 but staff has not remitted at office.</t>
  </si>
  <si>
    <t>Nuabhuban-491749</t>
  </si>
  <si>
    <t>SSF4420563</t>
  </si>
  <si>
    <t>SUBHADRA PRUSTI</t>
  </si>
  <si>
    <t>24-Sep-2023</t>
  </si>
  <si>
    <t>Digital Payment</t>
  </si>
  <si>
    <t>As per phonepe evidence borrower paid her EMI Rs 1210/- on dt 05-08-24 to lo Sourava Suman Kunar/SF0070727 but staff has not remitted at office.</t>
  </si>
  <si>
    <t>As per phonepe evidence borrower paid her EMI Rs 1210/- on dt 02-09-24 to lo Sourava Suman Kunar/SF0070727 but staff has not remitted at office.</t>
  </si>
  <si>
    <t>As per phonepe evidence borrower paid her EMI Rs 1210/- on dt 09-10-24 to lo Sourava Suman Kunar/SF0070727 but staff has not remitted at office.</t>
  </si>
  <si>
    <t>As per phonepe evidence borrower paid her EMI Rs 1210/- on dt 10-12-24 to lo Sourava Suman Kunar/SF0070727 but staff has not remitted at office.</t>
  </si>
  <si>
    <t>As per phonepe evidence borrower paid her EMI Rs 1210/- on dt 06-01-25 to lo Sourava Suman Kunar/SF0070727 but staff has not remitted at office.</t>
  </si>
  <si>
    <t>Gadganpur C1</t>
  </si>
  <si>
    <t>SSF5537625</t>
  </si>
  <si>
    <t>DIBYAJYOTI JENA</t>
  </si>
  <si>
    <t>13-Feb-2024</t>
  </si>
  <si>
    <t>Disbursed Amount Recollected</t>
  </si>
  <si>
    <t>As per phonepe evidence borrower return her LD amount Rs 40040/- on dt 15-02-2024 to lo Sourava Suman Kunar/SF0070727 but staff posted only 8 EMI Rs 2240/- on Mar 2024 to Oct 2024 total posted Rs 17920/- and rest amount Rs 22120/- lo has not remitted at office.Basanti devi is the mother of Saurava  Suman Lo.</t>
  </si>
  <si>
    <t>Remarks</t>
  </si>
  <si>
    <t>Preclosed</t>
  </si>
  <si>
    <t>Difference</t>
  </si>
  <si>
    <t>CSS Fraud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</si>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</sst>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>
      <protection locked="0"/>
    </xf>
    <xf numFmtId="0" fontId="9" fillId="0" borderId="0"/>
    <xf numFmtId="0" fontId="2" fillId="0" borderId="0" applyNumberFormat="0" applyFill="0" applyBorder="0" applyAlignment="0" applyProtection="0"/>
    <xf numFmtId="0" fontId="2" fillId="0" borderId="0"/>
  </cellStyleXfs>
  <cellXfs count="30">
    <xf numFmtId="0" fontId="0" fillId="0" borderId="0" xfId="0"/>
    <xf numFmtId="0" fontId="3" fillId="0" borderId="1" xfId="2" applyFont="1" applyBorder="1" applyAlignment="1" applyProtection="1">
      <alignment vertical="center"/>
    </xf>
    <xf numFmtId="0" fontId="5" fillId="0" borderId="1" xfId="2" applyFont="1" applyBorder="1" applyAlignment="1" applyProtection="1">
      <alignment vertical="center"/>
    </xf>
    <xf numFmtId="0" fontId="7" fillId="0" borderId="0" xfId="1" applyFont="1" applyAlignment="1">
      <alignment horizontal="center" vertical="center"/>
    </xf>
    <xf numFmtId="0" fontId="8" fillId="2" borderId="2" xfId="2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164" fontId="8" fillId="2" borderId="2" xfId="3" applyNumberFormat="1" applyFont="1" applyFill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/>
    <xf numFmtId="164" fontId="4" fillId="0" borderId="0" xfId="0" applyNumberFormat="1" applyFont="1"/>
    <xf numFmtId="0" fontId="6" fillId="0" borderId="0" xfId="0" applyFont="1"/>
    <xf numFmtId="0" fontId="11" fillId="3" borderId="2" xfId="4" applyNumberFormat="1" applyFont="1" applyFill="1" applyBorder="1" applyAlignment="1" applyProtection="1">
      <alignment horizontal="center" vertical="center"/>
      <protection hidden="1"/>
    </xf>
    <xf numFmtId="0" fontId="11" fillId="3" borderId="2" xfId="4" applyNumberFormat="1" applyFont="1" applyFill="1" applyBorder="1" applyAlignment="1" applyProtection="1">
      <alignment horizontal="left" vertical="center"/>
      <protection hidden="1"/>
    </xf>
    <xf numFmtId="0" fontId="11" fillId="0" borderId="2" xfId="5" applyFont="1" applyBorder="1" applyAlignment="1" applyProtection="1">
      <alignment horizontal="center" vertical="center"/>
      <protection locked="0"/>
    </xf>
    <xf numFmtId="165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horizontal="left" vertical="center"/>
      <protection locked="0"/>
    </xf>
    <xf numFmtId="49" fontId="11" fillId="4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2" xfId="3" applyNumberFormat="1" applyFont="1" applyBorder="1" applyAlignment="1" applyProtection="1">
      <alignment horizontal="center" vertical="center"/>
      <protection locked="0"/>
    </xf>
    <xf numFmtId="164" fontId="4" fillId="0" borderId="2" xfId="3" applyNumberFormat="1" applyFont="1" applyBorder="1" applyAlignment="1" applyProtection="1">
      <alignment horizontal="left" vertical="center"/>
      <protection locked="0"/>
    </xf>
    <xf numFmtId="166" fontId="4" fillId="0" borderId="2" xfId="3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4" fillId="5" borderId="2" xfId="3" applyNumberFormat="1" applyFont="1" applyFill="1" applyBorder="1" applyAlignment="1" applyProtection="1">
      <alignment horizontal="center" vertical="center"/>
      <protection hidden="1"/>
    </xf>
    <xf numFmtId="0" fontId="8" fillId="6" borderId="2" xfId="3" applyFont="1" applyFill="1" applyBorder="1" applyAlignment="1">
      <alignment horizontal="center" vertical="center" wrapText="1"/>
    </xf>
    <xf numFmtId="0" fontId="12" fillId="0" borderId="0" xfId="0" applyFont="1"/>
    <xf numFmtId="2" fontId="12" fillId="0" borderId="0" xfId="0" applyNumberFormat="1" applyFont="1"/>
    <xf numFmtId="2" fontId="12" fillId="7" borderId="0" xfId="0" applyNumberFormat="1" applyFont="1" applyFill="1"/>
    <xf numFmtId="2" fontId="4" fillId="7" borderId="2" xfId="3" applyNumberFormat="1" applyFont="1" applyFill="1" applyBorder="1" applyAlignment="1" applyProtection="1">
      <alignment horizontal="center" vertical="center"/>
      <protection hidden="1"/>
    </xf>
  </cellXfs>
  <cellStyles count="6">
    <cellStyle name="Hyperlink" xfId="1" builtinId="8"/>
    <cellStyle name="Normal" xfId="0" builtinId="0"/>
    <cellStyle name="Normal 18 2 10" xfId="2" xr:uid="{5632C594-3DAF-4878-B84F-83AF6E3213C8}"/>
    <cellStyle name="Normal 2 2" xfId="4" xr:uid="{75E921CE-3BC4-4704-9427-E92A83E3976C}"/>
    <cellStyle name="Normal 3 19 2" xfId="3" xr:uid="{8D5EA258-9E41-4794-BB21-C22B3AFB7D4F}"/>
    <cellStyle name="Normal 3 2" xfId="5" xr:uid="{2EC7E388-4A5F-47D5-B908-AE5F4DE35042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108000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AA75CF-6453-FFDD-3FC9-557AE557D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576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29</xdr:row>
      <xdr:rowOff>15240</xdr:rowOff>
    </xdr:from>
    <xdr:to>
      <xdr:col>14</xdr:col>
      <xdr:colOff>379960</xdr:colOff>
      <xdr:row>54</xdr:row>
      <xdr:rowOff>123240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1C8C5-AE63-E20C-3CE0-E0D5FA657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4360" y="5318760"/>
          <a:ext cx="8320000" cy="46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642026-BBF0-2346-EFD6-40F79F5C2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3783E1-5D0C-2BFC-0FEB-CAE61FA28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14</xdr:col>
      <xdr:colOff>395200</xdr:colOff>
      <xdr:row>83</xdr:row>
      <xdr:rowOff>76250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0F6D41-E7C9-1639-3AFF-08706D803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6807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.SSFL\Music\My%20Files\_Pavithra\_F25-26\_CSS%20Fraud\_SEP\Bhuban\Copy%20of%204.%20Fraud%20Investigation%20Report-Bhubana-%20Copy.xlsx" TargetMode="External"/><Relationship Id="rId1" Type="http://schemas.openxmlformats.org/officeDocument/2006/relationships/externalLinkPath" Target="Copy%20of%204.%20Fraud%20Investigation%20Report-Bhubana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A5D7-24D8-47EE-930B-EEEF7DBD47BC}">
  <dimension ref="A1:AB20"/>
  <sheetViews>
    <sheetView topLeftCell="K5" workbookViewId="0">
      <selection activeCell="T16" sqref="T16"/>
    </sheetView>
  </sheetViews>
  <sheetFormatPr defaultRowHeight="14.5" x14ac:dyDescent="0.35"/>
  <cols>
    <col min="1" max="1" width="10.54296875" customWidth="1"/>
    <col min="2" max="2" width="11" bestFit="1" customWidth="1"/>
    <col min="3" max="3" width="11.453125" bestFit="1" customWidth="1"/>
    <col min="4" max="4" width="13.36328125" bestFit="1" customWidth="1"/>
    <col min="5" max="5" width="12.08984375" bestFit="1" customWidth="1"/>
    <col min="6" max="6" width="17.81640625" bestFit="1" customWidth="1"/>
    <col min="7" max="7" width="19.1796875" bestFit="1" customWidth="1"/>
    <col min="8" max="8" width="23.453125" bestFit="1" customWidth="1"/>
    <col min="9" max="9" width="18.6328125" bestFit="1" customWidth="1"/>
    <col min="10" max="10" width="15.81640625" bestFit="1" customWidth="1"/>
    <col min="11" max="11" width="15.54296875" bestFit="1" customWidth="1"/>
    <col min="12" max="12" width="10" bestFit="1" customWidth="1"/>
    <col min="13" max="13" width="10" customWidth="1"/>
    <col min="14" max="14" width="28" hidden="1" customWidth="1"/>
    <col min="15" max="15" width="25.453125" hidden="1" customWidth="1"/>
    <col min="16" max="16" width="26.453125" hidden="1" customWidth="1"/>
    <col min="17" max="17" width="28.453125" bestFit="1" customWidth="1"/>
    <col min="18" max="18" width="15.1796875" hidden="1" customWidth="1"/>
    <col min="19" max="19" width="15.36328125" bestFit="1" customWidth="1"/>
    <col min="20" max="20" width="9.54296875" customWidth="1"/>
    <col min="21" max="21" width="16.54296875" customWidth="1"/>
    <col min="22" max="22" width="15.90625" bestFit="1" customWidth="1"/>
    <col min="23" max="26" width="15.90625" customWidth="1"/>
    <col min="27" max="27" width="19.1796875" bestFit="1" customWidth="1"/>
    <col min="28" max="28" width="246" bestFit="1" customWidth="1"/>
  </cols>
  <sheetData>
    <row r="1" spans="1:28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/>
      <c r="AA3" s="3" t="s">
        <v>4</v>
      </c>
      <c r="AB3" s="9"/>
    </row>
    <row r="4" spans="1:28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 t="s">
        <v>57</v>
      </c>
      <c r="Y4" s="25" t="s">
        <v>58</v>
      </c>
      <c r="Z4" s="25" t="s">
        <v>59</v>
      </c>
      <c r="AA4" s="5" t="s">
        <v>26</v>
      </c>
      <c r="AB4" s="5" t="s">
        <v>27</v>
      </c>
    </row>
    <row r="5" spans="1:28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45895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351493201</v>
      </c>
      <c r="M5" s="18"/>
      <c r="N5" s="15" t="s">
        <v>37</v>
      </c>
      <c r="O5" s="19">
        <v>73000</v>
      </c>
      <c r="P5" s="19">
        <v>3900</v>
      </c>
      <c r="Q5" s="20" t="s">
        <v>38</v>
      </c>
      <c r="R5" s="21">
        <v>45598</v>
      </c>
      <c r="S5" s="19">
        <v>3900</v>
      </c>
      <c r="T5" s="19">
        <v>0</v>
      </c>
      <c r="U5" s="19">
        <v>0</v>
      </c>
      <c r="V5" s="24">
        <v>3900</v>
      </c>
      <c r="W5" s="24">
        <f>V5</f>
        <v>3900</v>
      </c>
      <c r="X5" s="29" t="s">
        <v>60</v>
      </c>
      <c r="Y5" s="24"/>
      <c r="Z5" s="24"/>
      <c r="AA5" s="8" t="s">
        <v>39</v>
      </c>
      <c r="AB5" s="22" t="s">
        <v>40</v>
      </c>
    </row>
    <row r="6" spans="1:28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FN25-26-01999</v>
      </c>
      <c r="E6" s="15">
        <v>45895</v>
      </c>
      <c r="F6" s="8" t="s">
        <v>31</v>
      </c>
      <c r="G6" s="16" t="s">
        <v>32</v>
      </c>
      <c r="H6" s="16" t="s">
        <v>33</v>
      </c>
      <c r="I6" s="17" t="s">
        <v>41</v>
      </c>
      <c r="J6" s="17" t="s">
        <v>42</v>
      </c>
      <c r="K6" s="17" t="s">
        <v>43</v>
      </c>
      <c r="L6" s="18">
        <v>353126703</v>
      </c>
      <c r="M6" s="18"/>
      <c r="N6" s="15" t="s">
        <v>44</v>
      </c>
      <c r="O6" s="19">
        <v>18000</v>
      </c>
      <c r="P6" s="19">
        <v>1210</v>
      </c>
      <c r="Q6" s="20" t="s">
        <v>38</v>
      </c>
      <c r="R6" s="21">
        <v>45509</v>
      </c>
      <c r="S6" s="19">
        <v>1210</v>
      </c>
      <c r="T6" s="19">
        <v>0</v>
      </c>
      <c r="U6" s="19">
        <v>0</v>
      </c>
      <c r="V6" s="24">
        <v>1210</v>
      </c>
      <c r="W6" s="24">
        <f>SUM(V6:V10)</f>
        <v>6050</v>
      </c>
      <c r="X6" s="29" t="s">
        <v>60</v>
      </c>
      <c r="Y6" s="24"/>
      <c r="Z6" s="24"/>
      <c r="AA6" s="8" t="s">
        <v>45</v>
      </c>
      <c r="AB6" s="22" t="s">
        <v>46</v>
      </c>
    </row>
    <row r="7" spans="1:28" x14ac:dyDescent="0.35">
      <c r="A7" s="7">
        <v>3</v>
      </c>
      <c r="B7" s="12" t="s">
        <v>28</v>
      </c>
      <c r="C7" s="13" t="s">
        <v>29</v>
      </c>
      <c r="D7" s="14" t="str">
        <f t="shared" ref="D7:D11" si="0">IF(J7&lt;&gt;"", $D$5, "")</f>
        <v>FN25-26-01999</v>
      </c>
      <c r="E7" s="15">
        <v>45895</v>
      </c>
      <c r="F7" s="8" t="s">
        <v>31</v>
      </c>
      <c r="G7" s="16" t="s">
        <v>32</v>
      </c>
      <c r="H7" s="16" t="s">
        <v>33</v>
      </c>
      <c r="I7" s="17" t="s">
        <v>41</v>
      </c>
      <c r="J7" s="17" t="s">
        <v>42</v>
      </c>
      <c r="K7" s="17" t="s">
        <v>43</v>
      </c>
      <c r="L7" s="18">
        <v>353126703</v>
      </c>
      <c r="M7" s="18"/>
      <c r="N7" s="15" t="s">
        <v>44</v>
      </c>
      <c r="O7" s="19">
        <v>18000</v>
      </c>
      <c r="P7" s="19">
        <v>1210</v>
      </c>
      <c r="Q7" s="20" t="s">
        <v>38</v>
      </c>
      <c r="R7" s="21">
        <v>45537</v>
      </c>
      <c r="S7" s="19">
        <v>1210</v>
      </c>
      <c r="T7" s="19">
        <v>0</v>
      </c>
      <c r="U7" s="19">
        <v>0</v>
      </c>
      <c r="V7" s="24">
        <v>1210</v>
      </c>
      <c r="W7" s="24">
        <v>0</v>
      </c>
      <c r="X7" s="24"/>
      <c r="Y7" s="24"/>
      <c r="Z7" s="24"/>
      <c r="AA7" s="8" t="s">
        <v>45</v>
      </c>
      <c r="AB7" s="22" t="s">
        <v>47</v>
      </c>
    </row>
    <row r="8" spans="1:28" x14ac:dyDescent="0.35">
      <c r="A8" s="7">
        <v>4</v>
      </c>
      <c r="B8" s="12" t="s">
        <v>28</v>
      </c>
      <c r="C8" s="13" t="s">
        <v>29</v>
      </c>
      <c r="D8" s="14" t="str">
        <f t="shared" si="0"/>
        <v>FN25-26-01999</v>
      </c>
      <c r="E8" s="15">
        <v>45895</v>
      </c>
      <c r="F8" s="8" t="s">
        <v>31</v>
      </c>
      <c r="G8" s="16" t="s">
        <v>32</v>
      </c>
      <c r="H8" s="16" t="s">
        <v>33</v>
      </c>
      <c r="I8" s="17" t="s">
        <v>41</v>
      </c>
      <c r="J8" s="17" t="s">
        <v>42</v>
      </c>
      <c r="K8" s="17" t="s">
        <v>43</v>
      </c>
      <c r="L8" s="18">
        <v>353126703</v>
      </c>
      <c r="M8" s="18"/>
      <c r="N8" s="15" t="s">
        <v>44</v>
      </c>
      <c r="O8" s="19">
        <v>18000</v>
      </c>
      <c r="P8" s="19">
        <v>1210</v>
      </c>
      <c r="Q8" s="20" t="s">
        <v>38</v>
      </c>
      <c r="R8" s="21">
        <v>45574</v>
      </c>
      <c r="S8" s="19">
        <v>1210</v>
      </c>
      <c r="T8" s="19">
        <v>0</v>
      </c>
      <c r="U8" s="19">
        <v>0</v>
      </c>
      <c r="V8" s="24">
        <v>1210</v>
      </c>
      <c r="W8" s="24">
        <v>0</v>
      </c>
      <c r="X8" s="24"/>
      <c r="Y8" s="24"/>
      <c r="Z8" s="24"/>
      <c r="AA8" s="8" t="s">
        <v>45</v>
      </c>
      <c r="AB8" s="22" t="s">
        <v>48</v>
      </c>
    </row>
    <row r="9" spans="1:28" x14ac:dyDescent="0.35">
      <c r="A9" s="7">
        <v>5</v>
      </c>
      <c r="B9" s="12" t="s">
        <v>28</v>
      </c>
      <c r="C9" s="13" t="s">
        <v>29</v>
      </c>
      <c r="D9" s="14" t="str">
        <f t="shared" si="0"/>
        <v>FN25-26-01999</v>
      </c>
      <c r="E9" s="15">
        <v>45895</v>
      </c>
      <c r="F9" s="8" t="s">
        <v>31</v>
      </c>
      <c r="G9" s="16" t="s">
        <v>32</v>
      </c>
      <c r="H9" s="16" t="s">
        <v>33</v>
      </c>
      <c r="I9" s="17" t="s">
        <v>41</v>
      </c>
      <c r="J9" s="17" t="s">
        <v>42</v>
      </c>
      <c r="K9" s="17" t="s">
        <v>43</v>
      </c>
      <c r="L9" s="18">
        <v>353126703</v>
      </c>
      <c r="M9" s="18"/>
      <c r="N9" s="15" t="s">
        <v>44</v>
      </c>
      <c r="O9" s="19">
        <v>18000</v>
      </c>
      <c r="P9" s="19">
        <v>1210</v>
      </c>
      <c r="Q9" s="20" t="s">
        <v>38</v>
      </c>
      <c r="R9" s="21">
        <v>45636</v>
      </c>
      <c r="S9" s="19">
        <v>1210</v>
      </c>
      <c r="T9" s="19">
        <v>0</v>
      </c>
      <c r="U9" s="19">
        <v>0</v>
      </c>
      <c r="V9" s="24">
        <v>1210</v>
      </c>
      <c r="W9" s="24">
        <v>0</v>
      </c>
      <c r="X9" s="24"/>
      <c r="Y9" s="24"/>
      <c r="Z9" s="24"/>
      <c r="AA9" s="8" t="s">
        <v>45</v>
      </c>
      <c r="AB9" s="22" t="s">
        <v>49</v>
      </c>
    </row>
    <row r="10" spans="1:28" x14ac:dyDescent="0.35">
      <c r="A10" s="7">
        <v>6</v>
      </c>
      <c r="B10" s="12" t="s">
        <v>28</v>
      </c>
      <c r="C10" s="13" t="s">
        <v>29</v>
      </c>
      <c r="D10" s="14" t="str">
        <f t="shared" si="0"/>
        <v>FN25-26-01999</v>
      </c>
      <c r="E10" s="15">
        <v>45895</v>
      </c>
      <c r="F10" s="8" t="s">
        <v>31</v>
      </c>
      <c r="G10" s="16" t="s">
        <v>32</v>
      </c>
      <c r="H10" s="16" t="s">
        <v>33</v>
      </c>
      <c r="I10" s="17" t="s">
        <v>41</v>
      </c>
      <c r="J10" s="17" t="s">
        <v>42</v>
      </c>
      <c r="K10" s="17" t="s">
        <v>43</v>
      </c>
      <c r="L10" s="18">
        <v>353126703</v>
      </c>
      <c r="M10" s="18"/>
      <c r="N10" s="15" t="s">
        <v>44</v>
      </c>
      <c r="O10" s="19">
        <v>18000</v>
      </c>
      <c r="P10" s="19">
        <v>1210</v>
      </c>
      <c r="Q10" s="20" t="s">
        <v>38</v>
      </c>
      <c r="R10" s="21">
        <v>45663</v>
      </c>
      <c r="S10" s="19">
        <v>1210</v>
      </c>
      <c r="T10" s="19">
        <v>0</v>
      </c>
      <c r="U10" s="19">
        <v>0</v>
      </c>
      <c r="V10" s="24">
        <v>1210</v>
      </c>
      <c r="W10" s="24">
        <v>0</v>
      </c>
      <c r="X10" s="24"/>
      <c r="Y10" s="24"/>
      <c r="Z10" s="24"/>
      <c r="AA10" s="8" t="s">
        <v>45</v>
      </c>
      <c r="AB10" s="22" t="s">
        <v>50</v>
      </c>
    </row>
    <row r="11" spans="1:28" x14ac:dyDescent="0.35">
      <c r="A11" s="7">
        <v>7</v>
      </c>
      <c r="B11" s="12" t="s">
        <v>28</v>
      </c>
      <c r="C11" s="13" t="s">
        <v>29</v>
      </c>
      <c r="D11" s="14" t="str">
        <f t="shared" si="0"/>
        <v>FN25-26-01999</v>
      </c>
      <c r="E11" s="15">
        <v>45895</v>
      </c>
      <c r="F11" s="8" t="s">
        <v>31</v>
      </c>
      <c r="G11" s="16" t="s">
        <v>32</v>
      </c>
      <c r="H11" s="16" t="s">
        <v>33</v>
      </c>
      <c r="I11" s="17" t="s">
        <v>51</v>
      </c>
      <c r="J11" s="17" t="s">
        <v>52</v>
      </c>
      <c r="K11" s="17" t="s">
        <v>53</v>
      </c>
      <c r="L11" s="18">
        <v>355223184</v>
      </c>
      <c r="M11" s="18"/>
      <c r="N11" s="15" t="s">
        <v>54</v>
      </c>
      <c r="O11" s="19">
        <v>42000</v>
      </c>
      <c r="P11" s="19">
        <v>2240</v>
      </c>
      <c r="Q11" s="20" t="s">
        <v>55</v>
      </c>
      <c r="R11" s="21">
        <v>45337</v>
      </c>
      <c r="S11" s="19">
        <v>40040</v>
      </c>
      <c r="T11" s="19">
        <v>17920</v>
      </c>
      <c r="U11" s="19">
        <v>0</v>
      </c>
      <c r="V11" s="24">
        <v>22120</v>
      </c>
      <c r="W11" s="24">
        <f>V11</f>
        <v>22120</v>
      </c>
      <c r="X11" s="24" t="s">
        <v>58</v>
      </c>
      <c r="Y11" s="24">
        <v>35638.339999999997</v>
      </c>
      <c r="Z11" s="24">
        <f>W11-Y11</f>
        <v>-13518.339999999997</v>
      </c>
      <c r="AA11" s="8" t="s">
        <v>45</v>
      </c>
      <c r="AB11" s="22" t="s">
        <v>56</v>
      </c>
    </row>
    <row r="15" spans="1:28" x14ac:dyDescent="0.35">
      <c r="S15" s="26" t="s">
        <v>61</v>
      </c>
      <c r="T15" s="26">
        <f>S16</f>
        <v>35638.339999999997</v>
      </c>
      <c r="U15" s="26">
        <f>SUM(S4:S11)</f>
        <v>49990</v>
      </c>
    </row>
    <row r="16" spans="1:28" x14ac:dyDescent="0.35">
      <c r="S16">
        <v>35638.339999999997</v>
      </c>
      <c r="T16" s="27">
        <f>SUM(T5:T11)</f>
        <v>17920</v>
      </c>
      <c r="U16" s="27">
        <f>-Z11</f>
        <v>13518.339999999997</v>
      </c>
    </row>
    <row r="17" spans="20:21" x14ac:dyDescent="0.35">
      <c r="T17" s="28">
        <f>W5</f>
        <v>3900</v>
      </c>
      <c r="U17" s="26"/>
    </row>
    <row r="18" spans="20:21" x14ac:dyDescent="0.35">
      <c r="T18" s="28">
        <f>W6</f>
        <v>6050</v>
      </c>
      <c r="U18" s="26"/>
    </row>
    <row r="19" spans="20:21" x14ac:dyDescent="0.35">
      <c r="T19" s="26"/>
      <c r="U19" s="26"/>
    </row>
    <row r="20" spans="20:21" x14ac:dyDescent="0.35">
      <c r="T20" s="26">
        <f>SUM(T15:T18)</f>
        <v>63508.34</v>
      </c>
      <c r="U20" s="26">
        <f>SUM(U15:U18)</f>
        <v>63508.34</v>
      </c>
    </row>
  </sheetData>
  <conditionalFormatting sqref="L5:M11">
    <cfRule type="duplicateValues" dxfId="1" priority="3" stopIfTrue="1"/>
  </conditionalFormatting>
  <conditionalFormatting sqref="L1:M1048576">
    <cfRule type="duplicateValues" dxfId="0" priority="1"/>
  </conditionalFormatting>
  <dataValidations count="9">
    <dataValidation type="custom" allowBlank="1" showInputMessage="1" showErrorMessage="1" error="Enter Valid date_x000a_" sqref="E6" xr:uid="{F7581178-15A3-4E07-9CA0-BC6F8A1BAD38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1" xr:uid="{CFFFAB7B-8118-48C0-89C5-AFDB98D4EB5F}">
      <formula1>42370</formula1>
      <formula2>47848</formula2>
    </dataValidation>
    <dataValidation type="custom" allowBlank="1" showInputMessage="1" showErrorMessage="1" error="Enter Valid Date_x000a_" sqref="E5" xr:uid="{A6C84E9E-2ADE-4DE7-91CE-93964B529AD5}">
      <formula1>ISNUMBER(E5) * (E5&gt;=DATE(2023,10,1)) * (E5&lt;=DATE(2031,12,31)) * (INT(E5)=E5)</formula1>
    </dataValidation>
    <dataValidation type="custom" allowBlank="1" showInputMessage="1" showErrorMessage="1" sqref="E7:E11" xr:uid="{30FE1DF8-8FA0-4F25-86E0-FF49BA736169}">
      <formula1>ISNUMBER(E7) * (E7&gt;=DATE(2023,10,1)) * (E7&lt;=DATE(2031,12,31)) * (INT(E7)=E7)</formula1>
    </dataValidation>
    <dataValidation type="date" allowBlank="1" showInputMessage="1" showErrorMessage="1" sqref="N4" xr:uid="{980B23B8-4B49-4945-BD56-354BEB9119CC}">
      <formula1>36526</formula1>
      <formula2>47848</formula2>
    </dataValidation>
    <dataValidation type="list" allowBlank="1" showInputMessage="1" showErrorMessage="1" sqref="Q5:Q11" xr:uid="{C050D580-337D-49B9-900B-D48D67B91CBB}">
      <formula1>Type</formula1>
    </dataValidation>
    <dataValidation type="list" allowBlank="1" showInputMessage="1" showErrorMessage="1" sqref="AA5:AA11" xr:uid="{FB67DF25-61CE-48B7-87FB-80FE1A54ED7D}">
      <formula1>"Loan Card,Digital Payment,Cash Receipt,Borrower Written Statement,Deliquent Staff Written Statement,Center Meeting Register,Hand Written Receipt"</formula1>
    </dataValidation>
    <dataValidation allowBlank="1" showErrorMessage="1" sqref="C5 B5:B11" xr:uid="{89DCC85D-4AAE-4D0C-B89E-ABFFB1A4EFE0}"/>
    <dataValidation type="date" operator="lessThanOrEqual" allowBlank="1" showInputMessage="1" showErrorMessage="1" errorTitle="Incorrect date Entered" error="Enter in Valid Date Format_x000a_ " promptTitle="Enter Valid Date" sqref="R5:R11" xr:uid="{1ECA03AB-4E1C-4E9F-8E05-3CB6A3E93196}">
      <formula1>IF(ISNUMBER(DATE(RIGHT(E5,4),MONTH(LEFT(MID(E5,4,3),2)&amp;"1"),LEFT(E5,2))),E5,9^9)</formula1>
    </dataValidation>
  </dataValidations>
  <hyperlinks>
    <hyperlink ref="E3" location="'Fraud Investigation Report'!G5" display="Home" xr:uid="{9EB990A1-9697-43F9-A0CF-9A4B1DB22EB4}"/>
    <hyperlink ref="V3" location="'Fraud Investigation Report'!G5" display="Home" xr:uid="{A2A9C02D-EA13-45C6-A8B4-A93247D3F544}"/>
    <hyperlink ref="F3" location="'Loan Outstanding Report'!BG5" display="Loan O/s Report" xr:uid="{BDBB720F-2B28-477B-AF4D-736B1C10EEBA}"/>
    <hyperlink ref="AA3" location="'Loan Outstanding Report'!BG5" display="Loan O/s Report" xr:uid="{56E133D9-E6B5-4276-81B4-818AE0D41D83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AA0F7-A139-4F40-ADEE-D8DA67320FD7}">
  <dimension ref="A1"/>
  <sheetViews>
    <sheetView topLeftCell="A25" workbookViewId="0">
      <selection activeCell="A31" sqref="A31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F6B09-BA2F-4DEA-A9B7-93707B80D5D4}">
  <dimension ref="A1"/>
  <sheetViews>
    <sheetView tabSelected="1" topLeftCell="A45" workbookViewId="0">
      <selection activeCell="B59" sqref="B59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2025-09-03T07:09:38Z</dcterms:created>
  <dcterms:modified xsi:type="dcterms:W3CDTF">2025-12-09T06:18:15Z</dcterms:modified>
</cp:coreProperties>
</file>