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JH-Gharwa/"/>
    </mc:Choice>
  </mc:AlternateContent>
  <xr:revisionPtr revIDLastSave="10" documentId="13_ncr:1_{A866E2DD-0AEE-4A5D-8081-C3450A356602}" xr6:coauthVersionLast="47" xr6:coauthVersionMax="47" xr10:uidLastSave="{154CCD57-D148-4B78-9455-AD3FEA04198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<sst xmlns="http://schemas.openxmlformats.org/spreadsheetml/2006/main" count="349" uniqueCount="297">
  <si>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</si>
  <si>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</si>
  <si>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</si>
  <si>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</si>
  <si>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</si>
  <si>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</si>
  <si>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</si>
  <si>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</si>
  <si>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</si>
  <si>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</si>
  <si>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</si>
  <si>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</si>
  <si>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</si>
  <si>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</si>
  <si>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</si>
  <si>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</si>
  <si>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</si>
  <si>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</si>
  <si>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</si>
  <si>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</si>
  <si>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</si>
  <si>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</si>
  <si>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</si>
  <si>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</si>
  <si>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</si>
  <si>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</si>
  <si>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</si>
  <si>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</si>
  <si>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</si>
  <si>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</si>
  <si>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</si>
  <si>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</si>
  <si>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</si>
  <si>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</si>
  <si>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</si>
  <si>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</si>
  <si>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</si>
  <si>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</si>
  <si>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</si>
  <si>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</si>
  <si>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</si>
  <si>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</si>
  <si>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</si>
  <si>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</si>
  <si>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</si>
  <si>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</si>
  <si>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</si>
  <si>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</si>
  <si>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</si>
  <si>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</si>
  <si>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</si>
  <si>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</si>
  <si>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</si>
  <si>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</si>
  <si>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</si>
  <si>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</si>
  <si>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</si>
  <si>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</si>
  <si>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</si>
  <si>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</si>
  <si>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</si>
  <si>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</si>
  <si>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</si>
  <si>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</si>
  <si>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</si>
  <si>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</si>
  <si>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</si>
  <si>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</si>
  <si>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</si>
  <si>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</si>
  <si>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</si>
  <si>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</si>
  <si>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</si>
  <si>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</si>
  <si>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</si>
  <si>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</si>
  <si>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</si>
  <si>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</si>
  <si>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</si>
  <si>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</si>
  <si>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</si>
  <si>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</si>
  <si>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</si>
  <si>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</si>
  <si>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</si>
  <si>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</si>
  <si>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</si>
  <si>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</si>
  <si>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</si>
  <si>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</si>
  <si>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</si>
  <si>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</si>
  <si>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</si>
  <si>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</si>
  <si>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</si>
  <si>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</si>
  <si>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</si>
  <si>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</si>
  <si>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</si>
  <si>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</si>
  <si>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</si>
  <si>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</si>
  <si>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</si>
  <si>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</si>
  <si>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</si>
  <si>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</si>
  <si>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</si>
  <si>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</si>
  <si>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</si>
  <si>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</si>
  <si>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</si>
  <si>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</si>
  <si>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</si>
  <si>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</si>
  <si>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</si>
  <si>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</si>
  <si>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</si>
  <si>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</si>
  <si>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</si>
  <si>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</si>
  <si>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</si>
  <si>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</si>
  <si>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</si>
  <si>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</si>
  <si>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</si>
  <si>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</si>
  <si>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</si>
  <si>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</si>
  <si>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</si>
  <si>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</si>
  <si>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</si>
  <si>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</si>
  <si>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</si>
  <si>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</si>
  <si>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</si>
  <si>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</si>
  <si>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</si>
  <si>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</si>
  <si>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</si>
  <si>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</si>
  <si>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</si>
  <si>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</si>
  <si>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</si>
  <si>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</si>
  <si>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</si>
  <si>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</si>
  <si>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</si>
  <si>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</si>
  <si>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</si>
  <si>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</si>
  <si>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</si>
  <si>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</si>
  <si>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</si>
  <si>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</si>
  <si>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</si>
  <si>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</si>
  <si>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</si>
  <si>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</si>
  <si>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</si>
  <si>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</si>
  <si>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</si>
  <si>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</si>
  <si>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</si>
  <si>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</si>
  <si>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</si>
  <si>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</si>
  <si>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</si>
  <si>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</si>
  <si>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</si>
  <si>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</si>
  <si>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</si>
  <si>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</si>
  <si>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</si>
  <si>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</si>
  <si>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</si>
  <si>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</si>
  <si>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</si>
  <si>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</si>
  <si>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</si>
  <si>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</si>
  <si>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</si>
  <si>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</si>
  <si>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</si>
  <si>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</si>
  <si>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</si>
  <si>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</si>
  <si>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</si>
  <si>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</si>
  <si>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</si>
  <si>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</si>
  <si>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</si>
  <si>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</si>
  <si>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</si>
  <si>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</si>
  <si>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</si>
  <si>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</si>
  <si>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</si>
  <si>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</si>
  <si>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</si>
  <si>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</si>
  <si>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</si>
  <si>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</si>
  <si>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</si>
  <si>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</si>
  <si>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</si>
  <si>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</si>
  <si>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</si>
  <si>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</si>
  <si>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</si>
  <si>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</si>
  <si>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</si>
  <si>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</si>
  <si>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</si>
  <si>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</si>
  <si>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</si>
  <si>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</si>
  <si>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</si>
  <si>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</si>
  <si>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</si>
  <si>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</si>
  <si>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</si>
  <si>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</si>
  <si>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</si>
  <si>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</si>
  <si>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</si>
  <si>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</si>
  <si>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</si>
  <si>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</si>
  <si>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</si>
  <si>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</si>
  <si>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</si>
  <si>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</si>
  <si>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</si>
  <si>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</si>
  <si>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</si>
  <si>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</si>
  <si>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</si>
  <si>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</si>
  <si>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</si>
  <si>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</si>
  <si>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</si>
  <si>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</si>
  <si>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</si>
  <si>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</si>
  <si>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</si>
  <si>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Jitendra Kumar Choudhary</t>
  </si>
  <si>
    <t>Loan Officer</t>
  </si>
  <si>
    <t>SF0082036</t>
  </si>
  <si>
    <t>Absconding</t>
  </si>
  <si>
    <t>East</t>
  </si>
  <si>
    <t>Jharkhand</t>
  </si>
  <si>
    <t>Ranchi</t>
  </si>
  <si>
    <t>GARWHA</t>
  </si>
  <si>
    <t>Garwha</t>
  </si>
  <si>
    <t>JH2680</t>
  </si>
  <si>
    <t>Okhargar</t>
  </si>
  <si>
    <t>SF0066351</t>
  </si>
  <si>
    <t>Yogendra Kumar</t>
  </si>
  <si>
    <t>433305</t>
  </si>
  <si>
    <t>433305 mishakan 3vv1</t>
  </si>
  <si>
    <t>Chetana</t>
  </si>
  <si>
    <t>SSF4114905</t>
  </si>
  <si>
    <t>OBC</t>
  </si>
  <si>
    <t>HINDU</t>
  </si>
  <si>
    <t>Agriculture &amp; Farming</t>
  </si>
  <si>
    <t>KIRAN DEVI</t>
  </si>
  <si>
    <t>8409384554</t>
  </si>
  <si>
    <t>11-Jul-2023</t>
  </si>
  <si>
    <t>10</t>
  </si>
  <si>
    <t>1</t>
  </si>
  <si>
    <t>1 Yrs</t>
  </si>
  <si>
    <t>11 Jul 2023</t>
  </si>
  <si>
    <t>&lt;= 2 Years</t>
  </si>
  <si>
    <t>10-Aug-2023</t>
  </si>
  <si>
    <t>02-Jul-2025</t>
  </si>
  <si>
    <t>Open</t>
  </si>
  <si>
    <t>SMA-1</t>
  </si>
  <si>
    <t>Sandeep Kumar Yadav/SF0063981</t>
  </si>
  <si>
    <t>Tinku Babu/SF0033560</t>
  </si>
  <si>
    <t>Pawan Kumar Verma/SF0031398</t>
  </si>
  <si>
    <t>Sanket Kumar/SF0078800</t>
  </si>
  <si>
    <t>Rohan Mukherjee/SF0074701</t>
  </si>
  <si>
    <t>CSS</t>
  </si>
  <si>
    <t xml:space="preserve">During field verification, it was observed that LO-Jitendra Kumar Choudhary/SF0082036 had embezzled from 1 borrower's collection amount recollected of Rs.2240 but collected amount not reported.
</t>
  </si>
  <si>
    <t>Dual Staff</t>
  </si>
  <si>
    <t>Available &amp; Updated</t>
  </si>
  <si>
    <t>Umesh Yadav</t>
  </si>
  <si>
    <t>Branch Manager</t>
  </si>
  <si>
    <t>Manoj Kumar Yadav</t>
  </si>
  <si>
    <t>SF0084317</t>
  </si>
  <si>
    <t>SF0052728</t>
  </si>
  <si>
    <t>Loan Outstanding Report Detailed Recon as on 28-Aug-2025</t>
  </si>
  <si>
    <t>Report generation date &amp; time: Thursday, August 28, 2025 2:29 PM</t>
  </si>
  <si>
    <t>Completed-Report Submitted</t>
  </si>
  <si>
    <t>As per Loan Card LO- Jitendra Kumar Choudhary/SF0082036  installment amount has been collected of Rs.2240 on dated 10.07.2024 from borrower Kiran devi  but collection amount not updated in LMS.</t>
  </si>
  <si>
    <t>FN25-26-02006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</si>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</sst>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1" fillId="0" borderId="1" xfId="26" applyFont="1" applyBorder="1" applyAlignment="1" applyProtection="1">
      <alignment horizontal="center" vertical="center" wrapText="1"/>
      <protection locked="0"/>
    </xf>
    <xf numFmtId="15" fontId="11" fillId="14" borderId="1" xfId="26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452439</xdr:colOff>
      <xdr:row>0</xdr:row>
      <xdr:rowOff>150813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F7825-9D05-4855-9A8D-5E8415F528E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452438" cy="15081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JH2680</v>
      </c>
      <c r="D5" s="63" t="str">
        <f>IF('Physical Cash at Safe'!D28="Yes", 'Physical Cash at Safe'!A4, 'Borrower Wise Details'!C5)</f>
        <v>Garwha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45897</v>
      </c>
      <c r="H5" s="107" t="s">
        <v>282</v>
      </c>
      <c r="I5" s="61">
        <v>45897</v>
      </c>
      <c r="J5" s="74" t="str">
        <f>IF('Physical Cash at Safe'!D28="Yes",'Physical Cash at Safe'!E28,IF('Borrower Wise Details'!D5&lt;&gt;"",'Borrower Wise Details'!D5,""))</f>
        <v>FN25-26-02006</v>
      </c>
      <c r="K5" s="81">
        <v>1</v>
      </c>
      <c r="L5" s="82">
        <v>2240</v>
      </c>
      <c r="M5" s="82">
        <v>0</v>
      </c>
      <c r="N5" s="82" t="s">
        <v>278</v>
      </c>
      <c r="O5" s="82" t="s">
        <v>279</v>
      </c>
      <c r="P5" s="82" t="s">
        <v>280</v>
      </c>
      <c r="Q5" s="82" t="s">
        <v>281</v>
      </c>
      <c r="R5" s="75" t="str">
        <f>IF('Physical Cash at Safe'!$D$28="Yes", 'Physical Cash at Safe'!$A$28, IF('Borrower Wise Details'!F5&lt;&gt;"", 'Borrower Wise Details'!F5, ""))</f>
        <v>Jitendra Kumar Choudhary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SF0082036</v>
      </c>
      <c r="U5" s="77" t="s">
        <v>248</v>
      </c>
      <c r="V5" s="61">
        <v>45687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45897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283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JH2680</v>
      </c>
      <c r="C5" s="50" t="str">
        <f>IF('Fraud Investigation Report'!D5="", "", 'Fraud Investigation Report'!D5)</f>
        <v>Garwha</v>
      </c>
      <c r="D5" s="68" t="str">
        <f>IF(OR('Fraud Investigation Report'!R5="", 'Fraud Investigation Report'!R5=0), "", 'Fraud Investigation Report'!R5)</f>
        <v>Jitendra Kumar Choudhary</v>
      </c>
      <c r="E5" s="68" t="str">
        <f>IF(OR('Fraud Investigation Report'!T5="", 'Fraud Investigation Report'!T5=0), "", 'Fraud Investigation Report'!T5)</f>
        <v>SF0082036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3" sqref="C1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254</v>
      </c>
      <c r="B4" s="41" t="s">
        <v>253</v>
      </c>
      <c r="C4" s="41" t="s">
        <v>253</v>
      </c>
      <c r="D4" s="41" t="s">
        <v>253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45897</v>
      </c>
      <c r="C6" s="18">
        <v>45896</v>
      </c>
      <c r="D6" s="18">
        <v>45897</v>
      </c>
      <c r="E6" s="19">
        <v>0.27083333333333331</v>
      </c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</v>
      </c>
      <c r="C11" s="23">
        <f>B11*A11</f>
        <v>10000</v>
      </c>
      <c r="D11" s="25">
        <v>20</v>
      </c>
      <c r="E11" s="23">
        <f t="shared" ref="E11:E17" si="0">D11*A11</f>
        <v>10000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160</v>
      </c>
      <c r="C18" s="23">
        <f>B18</f>
        <v>160</v>
      </c>
      <c r="D18" s="27">
        <v>160</v>
      </c>
      <c r="E18" s="28">
        <f>D18</f>
        <v>160</v>
      </c>
    </row>
    <row r="19" spans="1:5" ht="14.5" x14ac:dyDescent="0.35">
      <c r="A19" s="29"/>
      <c r="B19" s="30" t="s">
        <v>76</v>
      </c>
      <c r="C19" s="31">
        <f>SUM(C10:C18)</f>
        <v>10360</v>
      </c>
      <c r="D19" s="30" t="s">
        <v>76</v>
      </c>
      <c r="E19" s="31">
        <f>SUM(E10:E18)</f>
        <v>10360</v>
      </c>
    </row>
    <row r="20" spans="1:5" ht="30" customHeight="1" x14ac:dyDescent="0.35">
      <c r="A20" s="146" t="s">
        <v>97</v>
      </c>
      <c r="B20" s="147"/>
      <c r="C20" s="32">
        <v>10360</v>
      </c>
      <c r="D20" s="33" t="s">
        <v>91</v>
      </c>
      <c r="E20" s="34">
        <v>0</v>
      </c>
    </row>
    <row r="21" spans="1:5" ht="30" customHeight="1" x14ac:dyDescent="0.3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" customHeight="1" x14ac:dyDescent="0.35">
      <c r="A30" s="127"/>
      <c r="B30" s="127"/>
      <c r="C30" s="128">
        <f>A30-B30</f>
        <v>0</v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217</v>
      </c>
      <c r="B32" s="38" t="s">
        <v>284</v>
      </c>
      <c r="C32" s="37" t="s">
        <v>82</v>
      </c>
      <c r="D32" s="156" t="s">
        <v>285</v>
      </c>
      <c r="E32" s="157"/>
    </row>
    <row r="33" spans="1:5" ht="18" customHeight="1" x14ac:dyDescent="0.35">
      <c r="A33" s="37" t="s">
        <v>83</v>
      </c>
      <c r="B33" s="106">
        <v>262</v>
      </c>
      <c r="C33" s="39" t="s">
        <v>84</v>
      </c>
      <c r="D33" s="150">
        <v>287</v>
      </c>
      <c r="E33" s="151"/>
    </row>
    <row r="34" spans="1:5" ht="26" x14ac:dyDescent="0.35">
      <c r="A34" s="39" t="s">
        <v>218</v>
      </c>
      <c r="B34" s="38" t="s">
        <v>286</v>
      </c>
      <c r="C34" s="39" t="s">
        <v>219</v>
      </c>
      <c r="D34" s="152" t="s">
        <v>288</v>
      </c>
      <c r="E34" s="153"/>
    </row>
    <row r="35" spans="1:5" ht="26" x14ac:dyDescent="0.35">
      <c r="A35" s="39" t="s">
        <v>220</v>
      </c>
      <c r="B35" s="38" t="s">
        <v>290</v>
      </c>
      <c r="C35" s="39" t="s">
        <v>222</v>
      </c>
      <c r="D35" s="152" t="s">
        <v>289</v>
      </c>
      <c r="E35" s="153"/>
    </row>
    <row r="36" spans="1:5" ht="25.5" customHeight="1" x14ac:dyDescent="0.35">
      <c r="A36" s="39" t="s">
        <v>221</v>
      </c>
      <c r="B36" s="38" t="s">
        <v>287</v>
      </c>
      <c r="C36" s="39" t="s">
        <v>223</v>
      </c>
      <c r="D36" s="154" t="s">
        <v>246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7" sqref="A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JH2680</v>
      </c>
      <c r="C5" s="119" t="str">
        <f>IF('Loan Outstanding Report'!$H$5="", "", 'Loan Outstanding Report'!$H$5)</f>
        <v>Garwha</v>
      </c>
      <c r="D5" s="41" t="s">
        <v>295</v>
      </c>
      <c r="E5" s="65">
        <v>45897</v>
      </c>
      <c r="F5" s="129" t="s">
        <v>245</v>
      </c>
      <c r="G5" s="130" t="s">
        <v>247</v>
      </c>
      <c r="H5" s="130" t="s">
        <v>246</v>
      </c>
      <c r="I5" s="130" t="s">
        <v>258</v>
      </c>
      <c r="J5" s="131" t="s">
        <v>261</v>
      </c>
      <c r="K5" s="120" t="s">
        <v>265</v>
      </c>
      <c r="L5" s="11">
        <v>352102942</v>
      </c>
      <c r="M5" s="65" t="s">
        <v>267</v>
      </c>
      <c r="N5" s="124">
        <v>42000</v>
      </c>
      <c r="O5" s="124">
        <v>2240</v>
      </c>
      <c r="P5" s="121" t="s">
        <v>139</v>
      </c>
      <c r="Q5" s="80">
        <v>45483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294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L17" sqref="BL1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81640625" style="99" bestFit="1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291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292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176713</v>
      </c>
      <c r="J5" s="38" t="s">
        <v>255</v>
      </c>
      <c r="K5" s="84">
        <v>176713</v>
      </c>
      <c r="L5" s="84" t="s">
        <v>256</v>
      </c>
      <c r="M5" s="38" t="s">
        <v>257</v>
      </c>
      <c r="N5" s="84">
        <v>72043</v>
      </c>
      <c r="O5" s="84" t="s">
        <v>258</v>
      </c>
      <c r="P5" s="84">
        <v>468050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352102942</v>
      </c>
      <c r="Z5" s="38" t="s">
        <v>265</v>
      </c>
      <c r="AA5" s="108" t="s">
        <v>267</v>
      </c>
      <c r="AB5" s="84">
        <v>42000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2240</v>
      </c>
      <c r="AK5" s="84">
        <v>2240</v>
      </c>
      <c r="AL5" s="108" t="s">
        <v>274</v>
      </c>
      <c r="AM5" s="84">
        <v>39739.33</v>
      </c>
      <c r="AN5" s="112">
        <v>11780.67</v>
      </c>
      <c r="AO5" s="112">
        <v>51520</v>
      </c>
      <c r="AP5" s="112">
        <v>2260.67</v>
      </c>
      <c r="AQ5" s="112">
        <v>47.33</v>
      </c>
      <c r="AR5" s="112">
        <v>2308</v>
      </c>
      <c r="AS5" s="112">
        <v>2260.67</v>
      </c>
      <c r="AT5" s="112">
        <v>47.33</v>
      </c>
      <c r="AU5" s="112">
        <v>2308</v>
      </c>
      <c r="AV5" s="84">
        <v>25</v>
      </c>
      <c r="AW5" s="84">
        <v>49</v>
      </c>
      <c r="AX5" s="84" t="s">
        <v>276</v>
      </c>
      <c r="AY5" s="108"/>
      <c r="AZ5" s="84"/>
      <c r="BA5" s="84"/>
      <c r="BB5" s="84" t="s">
        <v>275</v>
      </c>
      <c r="BC5" s="84" t="s">
        <v>275</v>
      </c>
      <c r="BD5" s="108" t="s">
        <v>145</v>
      </c>
      <c r="BE5" s="84"/>
      <c r="BF5" s="38" t="s">
        <v>261</v>
      </c>
      <c r="BG5" s="84" t="s">
        <v>266</v>
      </c>
      <c r="BH5" s="114" t="s">
        <v>277</v>
      </c>
      <c r="BI5" s="38" t="s">
        <v>110</v>
      </c>
      <c r="BJ5" s="85">
        <v>45897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2240</v>
      </c>
      <c r="BQ5" s="117" t="s">
        <v>202</v>
      </c>
      <c r="BR5" s="118" t="s">
        <v>294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2025-09-01T15:56:13Z</dcterms:modified>
</cp:coreProperties>
</file>