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Kujanga\"/>
    </mc:Choice>
  </mc:AlternateContent>
  <xr:revisionPtr revIDLastSave="0" documentId="13_ncr:1_{2E6A779F-694C-4C88-B43B-302E4DC9830C}" xr6:coauthVersionLast="47" xr6:coauthVersionMax="47" xr10:uidLastSave="{00000000-0000-0000-0000-000000000000}"/>
  <bookViews>
    <workbookView xWindow="-110" yWindow="-110" windowWidth="19420" windowHeight="10300" activeTab="1" xr2:uid="{E6A3D899-9C9D-4094-8C73-6F2DE2B64C32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Sheet1!$A$4:$AB$24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T29" i="1"/>
  <c r="T28" i="1"/>
  <c r="U27" i="1"/>
  <c r="T27" i="1"/>
  <c r="W21" i="1" l="1"/>
  <c r="W9" i="1"/>
  <c r="Z9" i="1" s="1"/>
  <c r="W14" i="1"/>
  <c r="W20" i="1"/>
  <c r="W19" i="1"/>
  <c r="Z19" i="1" s="1"/>
  <c r="W6" i="1"/>
  <c r="Z6" i="1" s="1"/>
  <c r="W7" i="1"/>
  <c r="Z7" i="1" s="1"/>
  <c r="W8" i="1"/>
  <c r="W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</calcChain>
</file>

<file path=xl/sharedStrings.xml><?xml version="1.0" encoding="utf-8"?>
<sst xmlns="http://schemas.openxmlformats.org/spreadsheetml/2006/main" count="246" uniqueCount="95">
  <si>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</si>
  <si>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</si>
  <si>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</si>
  <si>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</si>
  <si>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</si>
  <si>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</si>
  <si>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</si>
  <si>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</si>
  <si>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</si>
  <si>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</si>
  <si>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</si>
  <si>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</si>
  <si>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</si>
  <si>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</si>
  <si>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</si>
  <si>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</si>
  <si>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</si>
  <si>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</si>
  <si>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</si>
  <si>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</si>
  <si>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</si>
  <si>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</si>
  <si>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</si>
  <si>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</si>
  <si>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</si>
  <si>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</si>
  <si>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</si>
  <si>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</si>
  <si>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OR3105</t>
  </si>
  <si>
    <t>Kujanga</t>
  </si>
  <si>
    <t>FN25-26-02007</t>
  </si>
  <si>
    <t>Ranjan Malik</t>
  </si>
  <si>
    <t>SF0069330</t>
  </si>
  <si>
    <t>LO</t>
  </si>
  <si>
    <t>524243</t>
  </si>
  <si>
    <t>SID951374247679</t>
  </si>
  <si>
    <t>SABITA BEHERA</t>
  </si>
  <si>
    <t>27-Nov-2024</t>
  </si>
  <si>
    <t>Collection Amount Misappropriated</t>
  </si>
  <si>
    <t>Loan Card</t>
  </si>
  <si>
    <t>As per loan card borrower paid her EMI Rs 4200/- on dt 09-07-2024 to lo Ranjan Malik but lo has not remitted at office.</t>
  </si>
  <si>
    <t>SSF4116874</t>
  </si>
  <si>
    <t>MANJULATA SETHY</t>
  </si>
  <si>
    <t>12-Mar-2024</t>
  </si>
  <si>
    <t>Digital Payment</t>
  </si>
  <si>
    <t>As per Digital Payment Evidance LO Ranjan Malik has collected  Rs19000/- on 08/05/2025 to LO Ranjan Malik Preclosure amount Collection but posted 02 EMI Rs.2020/- sum Rs.4040/- on dt-10/06/2025 and 08/07/2025 entry in FIMO but the Rest amount has not remited to branch Rs.5174/-</t>
  </si>
  <si>
    <t>578387</t>
  </si>
  <si>
    <t>12-Jul-2023</t>
  </si>
  <si>
    <t>Pre-Closure Amount Misappropriated</t>
  </si>
  <si>
    <t>As per Digital Payment Evidance LO Ranjan Malik has collected  Rs19000/- on 08/05/2025 to LO Ranjan Malik Preclosure amount Collection but posted 02 EMI Rs.2240/- sum Rs.4480/- on dt-10/06/2025 and 08/07/2025 entry in FIMO but the Rest amount has not remited to branch Rs.5306/-</t>
  </si>
  <si>
    <t>SSF4100224</t>
  </si>
  <si>
    <t>MANJULATA BEHERA</t>
  </si>
  <si>
    <t>07-Jul-2023</t>
  </si>
  <si>
    <t>As per phonepe evidence borrower paid her EMI Rs 2308/- on dt 12-07-2025 to lo Ranjan Malik but staff has not remitted at office.</t>
  </si>
  <si>
    <t>573841 C1</t>
  </si>
  <si>
    <t>SSF4181211</t>
  </si>
  <si>
    <t>MIRA MOHARANA</t>
  </si>
  <si>
    <t>15-Jan-2024</t>
  </si>
  <si>
    <t>As per loan card borrower paid her EMI Rs 2020/- on dt 04-10-2024 to lo Ranjan Malik but staff has not remitted at office.</t>
  </si>
  <si>
    <t>As per loan card borrower paid her EMI Rs 2020/- on dt 03-01-2025 to lo Ranjan Malik but staff has not remitted at office.</t>
  </si>
  <si>
    <t>As per loan card borrower paid her EMI Rs 2020/- on dt 04-04-2025 to lo Ranjan Malik but staff has not remitted at office.</t>
  </si>
  <si>
    <t>As per loan card borrower paid her EMI Rs 2020/- on dt 05-05-2025 to lo Ranjan Malik but staff has not remitted at office.</t>
  </si>
  <si>
    <t>As per loan card borrower paid her EMI Rs 2020/- on dt 06-06-2025 to lo Ranjan Malik but staff has not remitted at office.</t>
  </si>
  <si>
    <t>25-Jul-2023</t>
  </si>
  <si>
    <t>As per loan card borrower paid her EMI Rs 2240/- on dt 07-02-2025 to lo Ranjan Malik but staff has not remitted at office.</t>
  </si>
  <si>
    <t>As per loan card borrower paid her EMI Rs 2240/- on dt 04-04-2025 to lo Ranjan Malik but staff has not remitted at office.</t>
  </si>
  <si>
    <t>As per loan card borrower paid her EMI Rs 2240/- on dt 07-03-2025 to lo Ranjan Malik but staff has not remitted at office.</t>
  </si>
  <si>
    <t>As per loan card borrower paid her EMI Rs 2240/- on dt 07-07-2025 to lo Ranjan Malik but staff has not remitted at office.</t>
  </si>
  <si>
    <t>As per loan card borrower paid her EMI Rs 2240/- on dt 06-06-2025 to lo Ranjan Malik but staff has not remitted at office.</t>
  </si>
  <si>
    <t>Garajanga C1</t>
  </si>
  <si>
    <t>SSF3828000</t>
  </si>
  <si>
    <t>GITANJALI BARIK</t>
  </si>
  <si>
    <t>29-Jan-2024</t>
  </si>
  <si>
    <t>Advance Collection Amount Misappropriated</t>
  </si>
  <si>
    <t>As per phonepe evidence borrower paid her advance EMI Rs 3000/- on dt 10-07-2025 to lo Ranjan Malik but staff has not remitted at office.</t>
  </si>
  <si>
    <t>451183</t>
  </si>
  <si>
    <t>SSF4666232</t>
  </si>
  <si>
    <t>BILASI SWAIN</t>
  </si>
  <si>
    <t>05-Oct-2023</t>
  </si>
  <si>
    <t>Cash Receipt</t>
  </si>
  <si>
    <t>As per Cash Receipt  Evidance LO Ranjan Malik has collected  Rs.18460/- on 15/01/2025 to LO Ranjan Malik Preclosure amount Collection but posted 06 EMI Rs.2240/- sum Rs.13440/- on dt-02/02/2025 ,04/03/2025, 01/04/2025, 06/05/2025,03/06/2025 and 01/07/2025 entry in FIMO but the Rest amount has not remited to branch Rs.5020/-</t>
  </si>
  <si>
    <t>484064</t>
  </si>
  <si>
    <t>SID951373953134</t>
  </si>
  <si>
    <t>SASMITA BEHERA</t>
  </si>
  <si>
    <t>02-Sep-2024</t>
  </si>
  <si>
    <t>As per loan card borrower paid her EMI Rs 3600/- on dt 06-03-2025 to lo Ranjan Malik but staff has not remitted at office.</t>
  </si>
  <si>
    <t>As per loan card borrower paid her EMI Rs 3600/- on dt 03-04-2025 to lo Ranjan Malik but staff has not remitted at office.</t>
  </si>
  <si>
    <t>As per loan card borrower paid her EMI Rs 3600/- on dt 05-06-2025 to lo Ranjan Malik but staff has not remitted at office.</t>
  </si>
  <si>
    <t>As per loan card borrower paid her EMI Rs 3600/- on dt 03-07-2025 to lo Ranjan Malik but staff has not remitted at office.</t>
  </si>
  <si>
    <t>OD</t>
  </si>
  <si>
    <t>Done</t>
  </si>
  <si>
    <t>Remarks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</si>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</sst>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DA195EC0-4BF5-43FC-89A1-43719DAD04C9}"/>
    <cellStyle name="Normal 2 2" xfId="4" xr:uid="{45CEEDF7-2E0F-46A1-AEAD-95B5F394682C}"/>
    <cellStyle name="Normal 3 19 2" xfId="3" xr:uid="{95BCAF75-CF11-4C5B-9F1F-7DDE9FBF3EFD}"/>
    <cellStyle name="Normal 3 2" xfId="5" xr:uid="{56CCE609-86BB-446F-A07D-31C3996D201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EED93-24CF-D1F9-D00C-F79EEF48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C2F11-6CD2-157E-CC9A-202ED86B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4-Dec-25\Kujanga\1760518496529_Fraud%20Investigation%20Report%20_Kujanga%20OR3105_FN25-26-02007.xlsx" TargetMode="External"/><Relationship Id="rId1" Type="http://schemas.openxmlformats.org/officeDocument/2006/relationships/externalLinkPath" Target="1760518496529_Fraud%20Investigation%20Report%20_Kujanga%20OR3105_FN25-26-0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0538-24B7-4764-82A1-B53E774660F5}">
  <dimension ref="A1:AB36"/>
  <sheetViews>
    <sheetView topLeftCell="J15" workbookViewId="0">
      <selection activeCell="T28" sqref="T28:T29"/>
    </sheetView>
  </sheetViews>
  <sheetFormatPr defaultRowHeight="14.5" x14ac:dyDescent="0.35"/>
  <cols>
    <col min="1" max="1" width="9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6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7.6328125" customWidth="1"/>
    <col min="21" max="21" width="16.453125" customWidth="1"/>
    <col min="22" max="22" width="15.1796875" bestFit="1" customWidth="1"/>
    <col min="23" max="26" width="15.1796875" customWidth="1"/>
    <col min="27" max="27" width="18.36328125" bestFit="1" customWidth="1"/>
    <col min="28" max="28" width="250.5429687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91</v>
      </c>
      <c r="Y4" s="25" t="s">
        <v>92</v>
      </c>
      <c r="Z4" s="25" t="s">
        <v>93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358994650</v>
      </c>
      <c r="M5" s="18"/>
      <c r="N5" s="15" t="s">
        <v>37</v>
      </c>
      <c r="O5" s="19">
        <v>80000</v>
      </c>
      <c r="P5" s="19">
        <v>4200</v>
      </c>
      <c r="Q5" s="20" t="s">
        <v>38</v>
      </c>
      <c r="R5" s="21">
        <v>45847</v>
      </c>
      <c r="S5" s="19">
        <v>4200</v>
      </c>
      <c r="T5" s="19">
        <v>0</v>
      </c>
      <c r="U5" s="19">
        <v>0</v>
      </c>
      <c r="V5" s="24">
        <v>4200</v>
      </c>
      <c r="W5" s="24">
        <f>V5</f>
        <v>4200</v>
      </c>
      <c r="X5" s="24" t="s">
        <v>90</v>
      </c>
      <c r="Y5" s="24"/>
      <c r="Z5" s="24"/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45905</v>
      </c>
      <c r="F6" s="8" t="s">
        <v>31</v>
      </c>
      <c r="G6" s="16" t="s">
        <v>32</v>
      </c>
      <c r="H6" s="16" t="s">
        <v>33</v>
      </c>
      <c r="I6" s="17">
        <v>578387</v>
      </c>
      <c r="J6" s="17" t="s">
        <v>41</v>
      </c>
      <c r="K6" s="17" t="s">
        <v>42</v>
      </c>
      <c r="L6" s="18">
        <v>355792229</v>
      </c>
      <c r="M6" s="18"/>
      <c r="N6" s="15" t="s">
        <v>43</v>
      </c>
      <c r="O6" s="19">
        <v>30000</v>
      </c>
      <c r="P6" s="19">
        <v>2020</v>
      </c>
      <c r="Q6" s="20" t="s">
        <v>38</v>
      </c>
      <c r="R6" s="21">
        <v>45785</v>
      </c>
      <c r="S6" s="19">
        <v>9214</v>
      </c>
      <c r="T6" s="19">
        <v>4040</v>
      </c>
      <c r="U6" s="19">
        <v>0</v>
      </c>
      <c r="V6" s="24">
        <v>5174</v>
      </c>
      <c r="W6" s="24">
        <f t="shared" ref="W6:W8" si="0">V6</f>
        <v>5174</v>
      </c>
      <c r="X6" s="24" t="s">
        <v>89</v>
      </c>
      <c r="Y6" s="24">
        <v>3937</v>
      </c>
      <c r="Z6" s="24">
        <f>W6-Y6</f>
        <v>1237</v>
      </c>
      <c r="AA6" s="8" t="s">
        <v>44</v>
      </c>
      <c r="AB6" s="22" t="s">
        <v>45</v>
      </c>
    </row>
    <row r="7" spans="1:28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45905</v>
      </c>
      <c r="F7" s="8" t="s">
        <v>31</v>
      </c>
      <c r="G7" s="16" t="s">
        <v>32</v>
      </c>
      <c r="H7" s="16" t="s">
        <v>33</v>
      </c>
      <c r="I7" s="17" t="s">
        <v>46</v>
      </c>
      <c r="J7" s="17" t="s">
        <v>41</v>
      </c>
      <c r="K7" s="17" t="s">
        <v>42</v>
      </c>
      <c r="L7" s="18">
        <v>352107379</v>
      </c>
      <c r="M7" s="18"/>
      <c r="N7" s="15" t="s">
        <v>47</v>
      </c>
      <c r="O7" s="19">
        <v>42000</v>
      </c>
      <c r="P7" s="19">
        <v>2240</v>
      </c>
      <c r="Q7" s="20" t="s">
        <v>48</v>
      </c>
      <c r="R7" s="21">
        <v>45785</v>
      </c>
      <c r="S7" s="19">
        <v>9786</v>
      </c>
      <c r="T7" s="19">
        <v>4480</v>
      </c>
      <c r="U7" s="19">
        <v>0</v>
      </c>
      <c r="V7" s="24">
        <v>5306</v>
      </c>
      <c r="W7" s="24">
        <f t="shared" si="0"/>
        <v>5306</v>
      </c>
      <c r="X7" s="24" t="s">
        <v>89</v>
      </c>
      <c r="Y7" s="24">
        <v>3624</v>
      </c>
      <c r="Z7" s="24">
        <f>W7-Y7</f>
        <v>1682</v>
      </c>
      <c r="AA7" s="8" t="s">
        <v>44</v>
      </c>
      <c r="AB7" s="22" t="s">
        <v>49</v>
      </c>
    </row>
    <row r="8" spans="1:28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45905</v>
      </c>
      <c r="F8" s="8" t="s">
        <v>31</v>
      </c>
      <c r="G8" s="16" t="s">
        <v>32</v>
      </c>
      <c r="H8" s="16" t="s">
        <v>33</v>
      </c>
      <c r="I8" s="17" t="s">
        <v>34</v>
      </c>
      <c r="J8" s="17" t="s">
        <v>50</v>
      </c>
      <c r="K8" s="17" t="s">
        <v>51</v>
      </c>
      <c r="L8" s="18">
        <v>352069951</v>
      </c>
      <c r="M8" s="18"/>
      <c r="N8" s="15" t="s">
        <v>52</v>
      </c>
      <c r="O8" s="19">
        <v>42000</v>
      </c>
      <c r="P8" s="19">
        <v>2240</v>
      </c>
      <c r="Q8" s="20" t="s">
        <v>38</v>
      </c>
      <c r="R8" s="21">
        <v>45850</v>
      </c>
      <c r="S8" s="19">
        <v>2308</v>
      </c>
      <c r="T8" s="19">
        <v>0</v>
      </c>
      <c r="U8" s="19">
        <v>0</v>
      </c>
      <c r="V8" s="24">
        <v>2308</v>
      </c>
      <c r="W8" s="24">
        <f t="shared" si="0"/>
        <v>2308</v>
      </c>
      <c r="X8" s="24" t="s">
        <v>90</v>
      </c>
      <c r="Y8" s="24"/>
      <c r="Z8" s="24"/>
      <c r="AA8" s="8" t="s">
        <v>44</v>
      </c>
      <c r="AB8" s="22" t="s">
        <v>53</v>
      </c>
    </row>
    <row r="9" spans="1:28" x14ac:dyDescent="0.35">
      <c r="A9" s="7">
        <v>5</v>
      </c>
      <c r="B9" s="12" t="s">
        <v>28</v>
      </c>
      <c r="C9" s="13" t="s">
        <v>29</v>
      </c>
      <c r="D9" s="14" t="s">
        <v>30</v>
      </c>
      <c r="E9" s="15">
        <v>45905</v>
      </c>
      <c r="F9" s="8" t="s">
        <v>31</v>
      </c>
      <c r="G9" s="16" t="s">
        <v>32</v>
      </c>
      <c r="H9" s="16" t="s">
        <v>33</v>
      </c>
      <c r="I9" s="17" t="s">
        <v>54</v>
      </c>
      <c r="J9" s="17" t="s">
        <v>55</v>
      </c>
      <c r="K9" s="17" t="s">
        <v>56</v>
      </c>
      <c r="L9" s="18">
        <v>354662487</v>
      </c>
      <c r="M9" s="18"/>
      <c r="N9" s="15" t="s">
        <v>57</v>
      </c>
      <c r="O9" s="19">
        <v>30000</v>
      </c>
      <c r="P9" s="19">
        <v>2020</v>
      </c>
      <c r="Q9" s="20" t="s">
        <v>38</v>
      </c>
      <c r="R9" s="21">
        <v>45569</v>
      </c>
      <c r="S9" s="19">
        <v>2020</v>
      </c>
      <c r="T9" s="19">
        <v>0</v>
      </c>
      <c r="U9" s="19">
        <v>0</v>
      </c>
      <c r="V9" s="24">
        <v>2020</v>
      </c>
      <c r="W9" s="24">
        <f>SUM(V9:V13)</f>
        <v>10100</v>
      </c>
      <c r="X9" s="24" t="s">
        <v>89</v>
      </c>
      <c r="Y9" s="24">
        <v>7691</v>
      </c>
      <c r="Z9" s="24">
        <f>W9-Y9</f>
        <v>2409</v>
      </c>
      <c r="AA9" s="8" t="s">
        <v>39</v>
      </c>
      <c r="AB9" s="22" t="s">
        <v>58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">
        <v>30</v>
      </c>
      <c r="E10" s="15">
        <v>45905</v>
      </c>
      <c r="F10" s="8" t="s">
        <v>31</v>
      </c>
      <c r="G10" s="16" t="s">
        <v>32</v>
      </c>
      <c r="H10" s="16" t="s">
        <v>33</v>
      </c>
      <c r="I10" s="17" t="s">
        <v>54</v>
      </c>
      <c r="J10" s="17" t="s">
        <v>55</v>
      </c>
      <c r="K10" s="17" t="s">
        <v>56</v>
      </c>
      <c r="L10" s="18">
        <v>354662487</v>
      </c>
      <c r="M10" s="18"/>
      <c r="N10" s="15" t="s">
        <v>57</v>
      </c>
      <c r="O10" s="19">
        <v>30000</v>
      </c>
      <c r="P10" s="19">
        <v>2020</v>
      </c>
      <c r="Q10" s="20" t="s">
        <v>38</v>
      </c>
      <c r="R10" s="21">
        <v>45660</v>
      </c>
      <c r="S10" s="19">
        <v>2020</v>
      </c>
      <c r="T10" s="19">
        <v>0</v>
      </c>
      <c r="U10" s="19">
        <v>0</v>
      </c>
      <c r="V10" s="24">
        <v>2020</v>
      </c>
      <c r="W10" s="24">
        <v>0</v>
      </c>
      <c r="X10" s="24">
        <v>0</v>
      </c>
      <c r="Y10" s="24"/>
      <c r="Z10" s="24"/>
      <c r="AA10" s="8" t="s">
        <v>39</v>
      </c>
      <c r="AB10" s="22" t="s">
        <v>59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ref="D11:D24" si="1">IF(J11&lt;&gt;"", $D$5, "")</f>
        <v>FN25-26-02007</v>
      </c>
      <c r="E11" s="15">
        <v>45905</v>
      </c>
      <c r="F11" s="8" t="str">
        <f t="shared" ref="F11:F24" si="2">IF(J11&lt;&gt;"", $F$5, "")</f>
        <v>Ranjan Malik</v>
      </c>
      <c r="G11" s="16" t="str">
        <f t="shared" ref="G11:G24" si="3">IF(J11&lt;&gt;"", $G$5, "")</f>
        <v>SF0069330</v>
      </c>
      <c r="H11" s="16" t="str">
        <f t="shared" ref="H11:H24" si="4">IF(J11&lt;&gt;"", $H$5, "")</f>
        <v>LO</v>
      </c>
      <c r="I11" s="17" t="s">
        <v>54</v>
      </c>
      <c r="J11" s="17" t="s">
        <v>55</v>
      </c>
      <c r="K11" s="17" t="s">
        <v>56</v>
      </c>
      <c r="L11" s="18">
        <v>354662487</v>
      </c>
      <c r="M11" s="18"/>
      <c r="N11" s="15" t="s">
        <v>57</v>
      </c>
      <c r="O11" s="19">
        <v>30000</v>
      </c>
      <c r="P11" s="19">
        <v>2020</v>
      </c>
      <c r="Q11" s="20" t="s">
        <v>38</v>
      </c>
      <c r="R11" s="21">
        <v>45751</v>
      </c>
      <c r="S11" s="19">
        <v>2020</v>
      </c>
      <c r="T11" s="19">
        <v>0</v>
      </c>
      <c r="U11" s="19">
        <v>0</v>
      </c>
      <c r="V11" s="24">
        <v>2020</v>
      </c>
      <c r="W11" s="24">
        <v>0</v>
      </c>
      <c r="X11" s="24">
        <v>0</v>
      </c>
      <c r="Y11" s="24"/>
      <c r="Z11" s="24"/>
      <c r="AA11" s="8" t="s">
        <v>39</v>
      </c>
      <c r="AB11" s="22" t="s">
        <v>60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1"/>
        <v>FN25-26-02007</v>
      </c>
      <c r="E12" s="15">
        <v>45905</v>
      </c>
      <c r="F12" s="8" t="str">
        <f t="shared" si="2"/>
        <v>Ranjan Malik</v>
      </c>
      <c r="G12" s="16" t="str">
        <f t="shared" si="3"/>
        <v>SF0069330</v>
      </c>
      <c r="H12" s="16" t="str">
        <f t="shared" si="4"/>
        <v>LO</v>
      </c>
      <c r="I12" s="17" t="s">
        <v>54</v>
      </c>
      <c r="J12" s="17" t="s">
        <v>55</v>
      </c>
      <c r="K12" s="17" t="s">
        <v>56</v>
      </c>
      <c r="L12" s="18">
        <v>354662487</v>
      </c>
      <c r="M12" s="18"/>
      <c r="N12" s="15" t="s">
        <v>57</v>
      </c>
      <c r="O12" s="19">
        <v>30000</v>
      </c>
      <c r="P12" s="19">
        <v>2020</v>
      </c>
      <c r="Q12" s="20" t="s">
        <v>38</v>
      </c>
      <c r="R12" s="21">
        <v>45782</v>
      </c>
      <c r="S12" s="19">
        <v>2020</v>
      </c>
      <c r="T12" s="19">
        <v>0</v>
      </c>
      <c r="U12" s="19">
        <v>0</v>
      </c>
      <c r="V12" s="24">
        <v>2020</v>
      </c>
      <c r="W12" s="24">
        <v>0</v>
      </c>
      <c r="X12" s="24">
        <v>0</v>
      </c>
      <c r="Y12" s="24"/>
      <c r="Z12" s="24"/>
      <c r="AA12" s="8" t="s">
        <v>39</v>
      </c>
      <c r="AB12" s="22" t="s">
        <v>61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1"/>
        <v>FN25-26-02007</v>
      </c>
      <c r="E13" s="15">
        <v>45905</v>
      </c>
      <c r="F13" s="8" t="str">
        <f t="shared" si="2"/>
        <v>Ranjan Malik</v>
      </c>
      <c r="G13" s="16" t="str">
        <f t="shared" si="3"/>
        <v>SF0069330</v>
      </c>
      <c r="H13" s="16" t="str">
        <f t="shared" si="4"/>
        <v>LO</v>
      </c>
      <c r="I13" s="17" t="s">
        <v>54</v>
      </c>
      <c r="J13" s="17" t="s">
        <v>55</v>
      </c>
      <c r="K13" s="17" t="s">
        <v>56</v>
      </c>
      <c r="L13" s="18">
        <v>354662487</v>
      </c>
      <c r="M13" s="18"/>
      <c r="N13" s="15" t="s">
        <v>57</v>
      </c>
      <c r="O13" s="19">
        <v>30000</v>
      </c>
      <c r="P13" s="19">
        <v>2020</v>
      </c>
      <c r="Q13" s="20" t="s">
        <v>38</v>
      </c>
      <c r="R13" s="21">
        <v>45814</v>
      </c>
      <c r="S13" s="19">
        <v>2020</v>
      </c>
      <c r="T13" s="19">
        <v>0</v>
      </c>
      <c r="U13" s="19">
        <v>0</v>
      </c>
      <c r="V13" s="24">
        <v>2020</v>
      </c>
      <c r="W13" s="24">
        <v>0</v>
      </c>
      <c r="X13" s="24">
        <v>0</v>
      </c>
      <c r="Y13" s="24"/>
      <c r="Z13" s="24"/>
      <c r="AA13" s="8" t="s">
        <v>39</v>
      </c>
      <c r="AB13" s="22" t="s">
        <v>62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1"/>
        <v>FN25-26-02007</v>
      </c>
      <c r="E14" s="15">
        <v>45905</v>
      </c>
      <c r="F14" s="8" t="str">
        <f t="shared" si="2"/>
        <v>Ranjan Malik</v>
      </c>
      <c r="G14" s="16" t="str">
        <f t="shared" si="3"/>
        <v>SF0069330</v>
      </c>
      <c r="H14" s="16" t="str">
        <f t="shared" si="4"/>
        <v>LO</v>
      </c>
      <c r="I14" s="17" t="s">
        <v>54</v>
      </c>
      <c r="J14" s="17" t="s">
        <v>55</v>
      </c>
      <c r="K14" s="17" t="s">
        <v>56</v>
      </c>
      <c r="L14" s="18">
        <v>352234988</v>
      </c>
      <c r="M14" s="18"/>
      <c r="N14" s="15" t="s">
        <v>63</v>
      </c>
      <c r="O14" s="19">
        <v>42000</v>
      </c>
      <c r="P14" s="19">
        <v>2240</v>
      </c>
      <c r="Q14" s="20" t="s">
        <v>38</v>
      </c>
      <c r="R14" s="21">
        <v>45695</v>
      </c>
      <c r="S14" s="19">
        <v>2240</v>
      </c>
      <c r="T14" s="19">
        <v>0</v>
      </c>
      <c r="U14" s="19">
        <v>0</v>
      </c>
      <c r="V14" s="24">
        <v>2240</v>
      </c>
      <c r="W14" s="24">
        <f>SUM(V14:V18)</f>
        <v>11200</v>
      </c>
      <c r="X14" s="24" t="s">
        <v>90</v>
      </c>
      <c r="Y14" s="24"/>
      <c r="Z14" s="24"/>
      <c r="AA14" s="8" t="s">
        <v>39</v>
      </c>
      <c r="AB14" s="22" t="s">
        <v>64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tr">
        <f t="shared" si="1"/>
        <v>FN25-26-02007</v>
      </c>
      <c r="E15" s="15">
        <v>45905</v>
      </c>
      <c r="F15" s="8" t="str">
        <f t="shared" si="2"/>
        <v>Ranjan Malik</v>
      </c>
      <c r="G15" s="16" t="str">
        <f t="shared" si="3"/>
        <v>SF0069330</v>
      </c>
      <c r="H15" s="16" t="str">
        <f t="shared" si="4"/>
        <v>LO</v>
      </c>
      <c r="I15" s="17" t="s">
        <v>54</v>
      </c>
      <c r="J15" s="17" t="s">
        <v>55</v>
      </c>
      <c r="K15" s="17" t="s">
        <v>56</v>
      </c>
      <c r="L15" s="18">
        <v>352234988</v>
      </c>
      <c r="M15" s="18"/>
      <c r="N15" s="15" t="s">
        <v>63</v>
      </c>
      <c r="O15" s="19">
        <v>42000</v>
      </c>
      <c r="P15" s="19">
        <v>2240</v>
      </c>
      <c r="Q15" s="20" t="s">
        <v>38</v>
      </c>
      <c r="R15" s="21">
        <v>45723</v>
      </c>
      <c r="S15" s="19">
        <v>2240</v>
      </c>
      <c r="T15" s="19">
        <v>0</v>
      </c>
      <c r="U15" s="19">
        <v>0</v>
      </c>
      <c r="V15" s="24">
        <v>2240</v>
      </c>
      <c r="W15" s="24">
        <v>0</v>
      </c>
      <c r="X15" s="24">
        <v>0</v>
      </c>
      <c r="Y15" s="24"/>
      <c r="Z15" s="24"/>
      <c r="AA15" s="8" t="s">
        <v>39</v>
      </c>
      <c r="AB15" s="22" t="s">
        <v>65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tr">
        <f t="shared" si="1"/>
        <v>FN25-26-02007</v>
      </c>
      <c r="E16" s="15">
        <v>45905</v>
      </c>
      <c r="F16" s="8" t="str">
        <f t="shared" si="2"/>
        <v>Ranjan Malik</v>
      </c>
      <c r="G16" s="16" t="str">
        <f t="shared" si="3"/>
        <v>SF0069330</v>
      </c>
      <c r="H16" s="16" t="str">
        <f t="shared" si="4"/>
        <v>LO</v>
      </c>
      <c r="I16" s="17" t="s">
        <v>54</v>
      </c>
      <c r="J16" s="17" t="s">
        <v>55</v>
      </c>
      <c r="K16" s="17" t="s">
        <v>56</v>
      </c>
      <c r="L16" s="18">
        <v>352234988</v>
      </c>
      <c r="M16" s="18"/>
      <c r="N16" s="15" t="s">
        <v>63</v>
      </c>
      <c r="O16" s="19">
        <v>42000</v>
      </c>
      <c r="P16" s="19">
        <v>2240</v>
      </c>
      <c r="Q16" s="20" t="s">
        <v>38</v>
      </c>
      <c r="R16" s="21">
        <v>45751</v>
      </c>
      <c r="S16" s="19">
        <v>2240</v>
      </c>
      <c r="T16" s="19">
        <v>0</v>
      </c>
      <c r="U16" s="19">
        <v>0</v>
      </c>
      <c r="V16" s="24">
        <v>2240</v>
      </c>
      <c r="W16" s="24">
        <v>0</v>
      </c>
      <c r="X16" s="24">
        <v>0</v>
      </c>
      <c r="Y16" s="24"/>
      <c r="Z16" s="24"/>
      <c r="AA16" s="8" t="s">
        <v>39</v>
      </c>
      <c r="AB16" s="22" t="s">
        <v>66</v>
      </c>
    </row>
    <row r="17" spans="1:28" x14ac:dyDescent="0.35">
      <c r="A17" s="7">
        <v>13</v>
      </c>
      <c r="B17" s="12" t="s">
        <v>28</v>
      </c>
      <c r="C17" s="13" t="s">
        <v>29</v>
      </c>
      <c r="D17" s="14" t="str">
        <f t="shared" si="1"/>
        <v>FN25-26-02007</v>
      </c>
      <c r="E17" s="15">
        <v>45905</v>
      </c>
      <c r="F17" s="8" t="str">
        <f t="shared" si="2"/>
        <v>Ranjan Malik</v>
      </c>
      <c r="G17" s="16" t="str">
        <f t="shared" si="3"/>
        <v>SF0069330</v>
      </c>
      <c r="H17" s="16" t="str">
        <f t="shared" si="4"/>
        <v>LO</v>
      </c>
      <c r="I17" s="17" t="s">
        <v>54</v>
      </c>
      <c r="J17" s="17" t="s">
        <v>55</v>
      </c>
      <c r="K17" s="17" t="s">
        <v>56</v>
      </c>
      <c r="L17" s="18">
        <v>352234988</v>
      </c>
      <c r="M17" s="18"/>
      <c r="N17" s="15" t="s">
        <v>63</v>
      </c>
      <c r="O17" s="19">
        <v>42000</v>
      </c>
      <c r="P17" s="19">
        <v>2240</v>
      </c>
      <c r="Q17" s="20" t="s">
        <v>38</v>
      </c>
      <c r="R17" s="21">
        <v>45814</v>
      </c>
      <c r="S17" s="19">
        <v>2240</v>
      </c>
      <c r="T17" s="19">
        <v>0</v>
      </c>
      <c r="U17" s="19">
        <v>0</v>
      </c>
      <c r="V17" s="24">
        <v>2240</v>
      </c>
      <c r="W17" s="24">
        <v>0</v>
      </c>
      <c r="X17" s="24">
        <v>0</v>
      </c>
      <c r="Y17" s="24"/>
      <c r="Z17" s="24"/>
      <c r="AA17" s="8" t="s">
        <v>39</v>
      </c>
      <c r="AB17" s="22" t="s">
        <v>67</v>
      </c>
    </row>
    <row r="18" spans="1:28" x14ac:dyDescent="0.35">
      <c r="A18" s="7">
        <v>14</v>
      </c>
      <c r="B18" s="12" t="s">
        <v>28</v>
      </c>
      <c r="C18" s="13" t="s">
        <v>29</v>
      </c>
      <c r="D18" s="14" t="str">
        <f t="shared" si="1"/>
        <v>FN25-26-02007</v>
      </c>
      <c r="E18" s="15">
        <v>45905</v>
      </c>
      <c r="F18" s="8" t="str">
        <f t="shared" si="2"/>
        <v>Ranjan Malik</v>
      </c>
      <c r="G18" s="16" t="str">
        <f t="shared" si="3"/>
        <v>SF0069330</v>
      </c>
      <c r="H18" s="16" t="str">
        <f t="shared" si="4"/>
        <v>LO</v>
      </c>
      <c r="I18" s="17" t="s">
        <v>54</v>
      </c>
      <c r="J18" s="17" t="s">
        <v>55</v>
      </c>
      <c r="K18" s="17" t="s">
        <v>56</v>
      </c>
      <c r="L18" s="18">
        <v>352234988</v>
      </c>
      <c r="M18" s="18"/>
      <c r="N18" s="15" t="s">
        <v>63</v>
      </c>
      <c r="O18" s="19">
        <v>42000</v>
      </c>
      <c r="P18" s="19">
        <v>2240</v>
      </c>
      <c r="Q18" s="20" t="s">
        <v>38</v>
      </c>
      <c r="R18" s="21">
        <v>45842</v>
      </c>
      <c r="S18" s="19">
        <v>2240</v>
      </c>
      <c r="T18" s="19">
        <v>0</v>
      </c>
      <c r="U18" s="19">
        <v>0</v>
      </c>
      <c r="V18" s="24">
        <v>2240</v>
      </c>
      <c r="W18" s="24">
        <v>0</v>
      </c>
      <c r="X18" s="24">
        <v>0</v>
      </c>
      <c r="Y18" s="24"/>
      <c r="Z18" s="24"/>
      <c r="AA18" s="8" t="s">
        <v>39</v>
      </c>
      <c r="AB18" s="22" t="s">
        <v>68</v>
      </c>
    </row>
    <row r="19" spans="1:28" x14ac:dyDescent="0.35">
      <c r="A19" s="7">
        <v>15</v>
      </c>
      <c r="B19" s="12" t="s">
        <v>28</v>
      </c>
      <c r="C19" s="13" t="s">
        <v>29</v>
      </c>
      <c r="D19" s="14" t="str">
        <f t="shared" si="1"/>
        <v>FN25-26-02007</v>
      </c>
      <c r="E19" s="15">
        <v>45906</v>
      </c>
      <c r="F19" s="8" t="str">
        <f t="shared" si="2"/>
        <v>Ranjan Malik</v>
      </c>
      <c r="G19" s="16" t="str">
        <f t="shared" si="3"/>
        <v>SF0069330</v>
      </c>
      <c r="H19" s="16" t="str">
        <f t="shared" si="4"/>
        <v>LO</v>
      </c>
      <c r="I19" s="17" t="s">
        <v>69</v>
      </c>
      <c r="J19" s="17" t="s">
        <v>70</v>
      </c>
      <c r="K19" s="17" t="s">
        <v>71</v>
      </c>
      <c r="L19" s="18">
        <v>354921404</v>
      </c>
      <c r="M19" s="18"/>
      <c r="N19" s="15" t="s">
        <v>72</v>
      </c>
      <c r="O19" s="19">
        <v>30000</v>
      </c>
      <c r="P19" s="19">
        <v>2020</v>
      </c>
      <c r="Q19" s="20" t="s">
        <v>73</v>
      </c>
      <c r="R19" s="21">
        <v>45848</v>
      </c>
      <c r="S19" s="19">
        <v>3000</v>
      </c>
      <c r="T19" s="19">
        <v>0</v>
      </c>
      <c r="U19" s="19">
        <v>0</v>
      </c>
      <c r="V19" s="24">
        <v>3000</v>
      </c>
      <c r="W19" s="24">
        <f>V19</f>
        <v>3000</v>
      </c>
      <c r="X19" s="24" t="s">
        <v>89</v>
      </c>
      <c r="Y19" s="24">
        <v>2085</v>
      </c>
      <c r="Z19" s="24">
        <f>W19-Y19</f>
        <v>915</v>
      </c>
      <c r="AA19" s="8" t="s">
        <v>44</v>
      </c>
      <c r="AB19" s="22" t="s">
        <v>74</v>
      </c>
    </row>
    <row r="20" spans="1:28" x14ac:dyDescent="0.35">
      <c r="A20" s="7">
        <v>16</v>
      </c>
      <c r="B20" s="12" t="s">
        <v>28</v>
      </c>
      <c r="C20" s="13" t="s">
        <v>29</v>
      </c>
      <c r="D20" s="14" t="str">
        <f t="shared" si="1"/>
        <v>FN25-26-02007</v>
      </c>
      <c r="E20" s="15">
        <v>45906</v>
      </c>
      <c r="F20" s="8" t="str">
        <f t="shared" si="2"/>
        <v>Ranjan Malik</v>
      </c>
      <c r="G20" s="16" t="str">
        <f t="shared" si="3"/>
        <v>SF0069330</v>
      </c>
      <c r="H20" s="16" t="str">
        <f t="shared" si="4"/>
        <v>LO</v>
      </c>
      <c r="I20" s="17" t="s">
        <v>75</v>
      </c>
      <c r="J20" s="17" t="s">
        <v>76</v>
      </c>
      <c r="K20" s="17" t="s">
        <v>77</v>
      </c>
      <c r="L20" s="18">
        <v>353252907</v>
      </c>
      <c r="M20" s="18"/>
      <c r="N20" s="15" t="s">
        <v>78</v>
      </c>
      <c r="O20" s="19">
        <v>42000</v>
      </c>
      <c r="P20" s="19">
        <v>2240</v>
      </c>
      <c r="Q20" s="20" t="s">
        <v>38</v>
      </c>
      <c r="R20" s="21">
        <v>45672</v>
      </c>
      <c r="S20" s="19">
        <v>18460</v>
      </c>
      <c r="T20" s="19">
        <v>13440</v>
      </c>
      <c r="U20" s="19">
        <v>0</v>
      </c>
      <c r="V20" s="24">
        <v>5020</v>
      </c>
      <c r="W20" s="24">
        <f>V20</f>
        <v>5020</v>
      </c>
      <c r="X20" s="24" t="s">
        <v>90</v>
      </c>
      <c r="Y20" s="24"/>
      <c r="Z20" s="24"/>
      <c r="AA20" s="8" t="s">
        <v>79</v>
      </c>
      <c r="AB20" s="22" t="s">
        <v>80</v>
      </c>
    </row>
    <row r="21" spans="1:28" x14ac:dyDescent="0.35">
      <c r="A21" s="7">
        <v>17</v>
      </c>
      <c r="B21" s="12" t="s">
        <v>28</v>
      </c>
      <c r="C21" s="13" t="s">
        <v>29</v>
      </c>
      <c r="D21" s="14" t="str">
        <f t="shared" si="1"/>
        <v>FN25-26-02007</v>
      </c>
      <c r="E21" s="15">
        <v>45905</v>
      </c>
      <c r="F21" s="8" t="str">
        <f t="shared" si="2"/>
        <v>Ranjan Malik</v>
      </c>
      <c r="G21" s="16" t="str">
        <f t="shared" si="3"/>
        <v>SF0069330</v>
      </c>
      <c r="H21" s="16" t="str">
        <f t="shared" si="4"/>
        <v>LO</v>
      </c>
      <c r="I21" s="17" t="s">
        <v>81</v>
      </c>
      <c r="J21" s="17" t="s">
        <v>82</v>
      </c>
      <c r="K21" s="17" t="s">
        <v>83</v>
      </c>
      <c r="L21" s="18">
        <v>358074126</v>
      </c>
      <c r="M21" s="18"/>
      <c r="N21" s="15" t="s">
        <v>84</v>
      </c>
      <c r="O21" s="19">
        <v>80000</v>
      </c>
      <c r="P21" s="19">
        <v>3600</v>
      </c>
      <c r="Q21" s="20" t="s">
        <v>38</v>
      </c>
      <c r="R21" s="21">
        <v>45722</v>
      </c>
      <c r="S21" s="19">
        <v>3600</v>
      </c>
      <c r="T21" s="19">
        <v>0</v>
      </c>
      <c r="U21" s="19">
        <v>0</v>
      </c>
      <c r="V21" s="24">
        <v>3600</v>
      </c>
      <c r="W21" s="24">
        <f>SUM(V21:V24)</f>
        <v>14400</v>
      </c>
      <c r="X21" s="24" t="s">
        <v>90</v>
      </c>
      <c r="Y21" s="24"/>
      <c r="Z21" s="24"/>
      <c r="AA21" s="8" t="s">
        <v>39</v>
      </c>
      <c r="AB21" s="22" t="s">
        <v>85</v>
      </c>
    </row>
    <row r="22" spans="1:28" x14ac:dyDescent="0.35">
      <c r="A22" s="7">
        <v>18</v>
      </c>
      <c r="B22" s="12" t="s">
        <v>28</v>
      </c>
      <c r="C22" s="13" t="s">
        <v>29</v>
      </c>
      <c r="D22" s="14" t="str">
        <f t="shared" si="1"/>
        <v>FN25-26-02007</v>
      </c>
      <c r="E22" s="15">
        <v>45905</v>
      </c>
      <c r="F22" s="8" t="str">
        <f t="shared" si="2"/>
        <v>Ranjan Malik</v>
      </c>
      <c r="G22" s="16" t="str">
        <f t="shared" si="3"/>
        <v>SF0069330</v>
      </c>
      <c r="H22" s="16" t="str">
        <f t="shared" si="4"/>
        <v>LO</v>
      </c>
      <c r="I22" s="17" t="s">
        <v>81</v>
      </c>
      <c r="J22" s="17" t="s">
        <v>82</v>
      </c>
      <c r="K22" s="17" t="s">
        <v>83</v>
      </c>
      <c r="L22" s="18">
        <v>358074126</v>
      </c>
      <c r="M22" s="18"/>
      <c r="N22" s="15" t="s">
        <v>84</v>
      </c>
      <c r="O22" s="19">
        <v>80000</v>
      </c>
      <c r="P22" s="19">
        <v>3600</v>
      </c>
      <c r="Q22" s="20" t="s">
        <v>38</v>
      </c>
      <c r="R22" s="21">
        <v>45750</v>
      </c>
      <c r="S22" s="19">
        <v>3600</v>
      </c>
      <c r="T22" s="19">
        <v>0</v>
      </c>
      <c r="U22" s="19">
        <v>0</v>
      </c>
      <c r="V22" s="24">
        <v>3600</v>
      </c>
      <c r="W22" s="24">
        <v>0</v>
      </c>
      <c r="X22" s="24">
        <v>0</v>
      </c>
      <c r="Y22" s="24"/>
      <c r="Z22" s="24"/>
      <c r="AA22" s="8" t="s">
        <v>39</v>
      </c>
      <c r="AB22" s="22" t="s">
        <v>86</v>
      </c>
    </row>
    <row r="23" spans="1:28" x14ac:dyDescent="0.35">
      <c r="A23" s="7">
        <v>19</v>
      </c>
      <c r="B23" s="12" t="s">
        <v>28</v>
      </c>
      <c r="C23" s="13" t="s">
        <v>29</v>
      </c>
      <c r="D23" s="14" t="str">
        <f t="shared" si="1"/>
        <v>FN25-26-02007</v>
      </c>
      <c r="E23" s="15">
        <v>45905</v>
      </c>
      <c r="F23" s="8" t="str">
        <f t="shared" si="2"/>
        <v>Ranjan Malik</v>
      </c>
      <c r="G23" s="16" t="str">
        <f t="shared" si="3"/>
        <v>SF0069330</v>
      </c>
      <c r="H23" s="16" t="str">
        <f t="shared" si="4"/>
        <v>LO</v>
      </c>
      <c r="I23" s="17" t="s">
        <v>81</v>
      </c>
      <c r="J23" s="17" t="s">
        <v>82</v>
      </c>
      <c r="K23" s="17" t="s">
        <v>83</v>
      </c>
      <c r="L23" s="18">
        <v>358074126</v>
      </c>
      <c r="M23" s="18"/>
      <c r="N23" s="15" t="s">
        <v>84</v>
      </c>
      <c r="O23" s="19">
        <v>80000</v>
      </c>
      <c r="P23" s="19">
        <v>3600</v>
      </c>
      <c r="Q23" s="20" t="s">
        <v>38</v>
      </c>
      <c r="R23" s="21">
        <v>45813</v>
      </c>
      <c r="S23" s="19">
        <v>3600</v>
      </c>
      <c r="T23" s="19">
        <v>0</v>
      </c>
      <c r="U23" s="19">
        <v>0</v>
      </c>
      <c r="V23" s="24">
        <v>3600</v>
      </c>
      <c r="W23" s="24">
        <v>0</v>
      </c>
      <c r="X23" s="24">
        <v>0</v>
      </c>
      <c r="Y23" s="24"/>
      <c r="Z23" s="24"/>
      <c r="AA23" s="8" t="s">
        <v>39</v>
      </c>
      <c r="AB23" s="22" t="s">
        <v>87</v>
      </c>
    </row>
    <row r="24" spans="1:28" x14ac:dyDescent="0.35">
      <c r="A24" s="7">
        <v>20</v>
      </c>
      <c r="B24" s="12" t="s">
        <v>28</v>
      </c>
      <c r="C24" s="13" t="s">
        <v>29</v>
      </c>
      <c r="D24" s="14" t="str">
        <f t="shared" si="1"/>
        <v>FN25-26-02007</v>
      </c>
      <c r="E24" s="15">
        <v>45905</v>
      </c>
      <c r="F24" s="8" t="str">
        <f t="shared" si="2"/>
        <v>Ranjan Malik</v>
      </c>
      <c r="G24" s="16" t="str">
        <f t="shared" si="3"/>
        <v>SF0069330</v>
      </c>
      <c r="H24" s="16" t="str">
        <f t="shared" si="4"/>
        <v>LO</v>
      </c>
      <c r="I24" s="17" t="s">
        <v>81</v>
      </c>
      <c r="J24" s="17" t="s">
        <v>82</v>
      </c>
      <c r="K24" s="17" t="s">
        <v>83</v>
      </c>
      <c r="L24" s="18">
        <v>358074126</v>
      </c>
      <c r="M24" s="18"/>
      <c r="N24" s="15" t="s">
        <v>84</v>
      </c>
      <c r="O24" s="19">
        <v>80000</v>
      </c>
      <c r="P24" s="19">
        <v>3600</v>
      </c>
      <c r="Q24" s="20" t="s">
        <v>38</v>
      </c>
      <c r="R24" s="21">
        <v>45841</v>
      </c>
      <c r="S24" s="19">
        <v>3600</v>
      </c>
      <c r="T24" s="19">
        <v>0</v>
      </c>
      <c r="U24" s="19">
        <v>0</v>
      </c>
      <c r="V24" s="24">
        <v>3600</v>
      </c>
      <c r="W24" s="24">
        <v>0</v>
      </c>
      <c r="X24" s="24">
        <v>0</v>
      </c>
      <c r="Y24" s="24"/>
      <c r="Z24" s="24"/>
      <c r="AA24" s="8" t="s">
        <v>39</v>
      </c>
      <c r="AB24" s="22" t="s">
        <v>88</v>
      </c>
    </row>
    <row r="27" spans="1:28" x14ac:dyDescent="0.35">
      <c r="S27" s="26" t="s">
        <v>94</v>
      </c>
      <c r="T27" s="26">
        <f>SUM(S27:S36)</f>
        <v>54465</v>
      </c>
      <c r="U27" s="26">
        <f>SUM(S4:S24)</f>
        <v>82668</v>
      </c>
    </row>
    <row r="28" spans="1:28" x14ac:dyDescent="0.35">
      <c r="S28">
        <v>2308</v>
      </c>
      <c r="T28" s="26">
        <f>SUM(T4:T24)</f>
        <v>21960</v>
      </c>
      <c r="U28" s="26"/>
    </row>
    <row r="29" spans="1:28" x14ac:dyDescent="0.35">
      <c r="S29">
        <v>3624</v>
      </c>
      <c r="T29" s="27">
        <f>SUM(Z6:Z24)</f>
        <v>6243</v>
      </c>
      <c r="U29" s="26"/>
    </row>
    <row r="30" spans="1:28" x14ac:dyDescent="0.35">
      <c r="S30">
        <v>11200</v>
      </c>
      <c r="T30" s="26"/>
      <c r="U30" s="26"/>
    </row>
    <row r="31" spans="1:28" x14ac:dyDescent="0.35">
      <c r="S31">
        <v>5020</v>
      </c>
      <c r="T31" s="26">
        <f>SUM(T27:T29)</f>
        <v>82668</v>
      </c>
      <c r="U31" s="26">
        <f>SUM(U27:U29)</f>
        <v>82668</v>
      </c>
    </row>
    <row r="32" spans="1:28" x14ac:dyDescent="0.35">
      <c r="S32">
        <v>7691</v>
      </c>
    </row>
    <row r="33" spans="19:19" x14ac:dyDescent="0.35">
      <c r="S33">
        <v>2085</v>
      </c>
    </row>
    <row r="34" spans="19:19" x14ac:dyDescent="0.35">
      <c r="S34">
        <v>3937</v>
      </c>
    </row>
    <row r="35" spans="19:19" x14ac:dyDescent="0.35">
      <c r="S35">
        <v>14400</v>
      </c>
    </row>
    <row r="36" spans="19:19" x14ac:dyDescent="0.35">
      <c r="S36">
        <v>4200</v>
      </c>
    </row>
  </sheetData>
  <autoFilter ref="A4:AB24" xr:uid="{2B170538-24B7-4764-82A1-B53E774660F5}"/>
  <conditionalFormatting sqref="L5:M24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1CECB88E-D746-4A4C-A1EA-F65B496B45D9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24" xr:uid="{2C2611DE-7133-49E9-A4F3-6609D5E17E64}">
      <formula1>42370</formula1>
      <formula2>47848</formula2>
    </dataValidation>
    <dataValidation type="custom" allowBlank="1" showInputMessage="1" showErrorMessage="1" error="Enter Valid Date_x000a_" sqref="E5" xr:uid="{82BAD3B9-CFAA-47A2-9E79-68506B8BE07C}">
      <formula1>ISNUMBER(E5) * (E5&gt;=DATE(2023,10,1)) * (E5&lt;=DATE(2031,12,31)) * (INT(E5)=E5)</formula1>
    </dataValidation>
    <dataValidation type="custom" allowBlank="1" showInputMessage="1" showErrorMessage="1" sqref="E7:E24" xr:uid="{8A32CE66-D4CE-4581-9029-B74D446B49CD}">
      <formula1>ISNUMBER(E7) * (E7&gt;=DATE(2023,10,1)) * (E7&lt;=DATE(2031,12,31)) * (INT(E7)=E7)</formula1>
    </dataValidation>
    <dataValidation type="date" allowBlank="1" showInputMessage="1" showErrorMessage="1" sqref="N4" xr:uid="{1530126E-B516-4F4B-A0FC-CDE94CCE7997}">
      <formula1>36526</formula1>
      <formula2>47848</formula2>
    </dataValidation>
    <dataValidation type="list" allowBlank="1" showInputMessage="1" showErrorMessage="1" sqref="Q5:Q24" xr:uid="{78CB00AB-FF59-4127-8C83-A6E1DBC324ED}">
      <formula1>Type</formula1>
    </dataValidation>
    <dataValidation type="list" allowBlank="1" showInputMessage="1" showErrorMessage="1" sqref="AA5:AA24" xr:uid="{29958B52-DEC1-407E-A962-9E717E88B2D0}">
      <formula1>"Loan Card,Digital Payment,Cash Receipt,Borrower Written Statement,Deliquent Staff Written Statement,Center Meeting Register,Hand Written Receipt"</formula1>
    </dataValidation>
    <dataValidation allowBlank="1" showErrorMessage="1" sqref="C5 B5:B24" xr:uid="{C2238D5B-E71E-4A51-927F-FB54D603E779}"/>
    <dataValidation type="date" operator="lessThanOrEqual" allowBlank="1" showInputMessage="1" showErrorMessage="1" errorTitle="Incorrect date Entered" error="Enter in Valid Date Format_x000a_ " promptTitle="Enter Valid Date" sqref="R5:R24" xr:uid="{70C9F270-DA91-4606-B865-43F0CE84BE5F}">
      <formula1>IF(ISNUMBER(DATE(RIGHT(E5,4),MONTH(LEFT(MID(E5,4,3),2)&amp;"1"),LEFT(E5,2))),E5,9^9)</formula1>
    </dataValidation>
  </dataValidations>
  <hyperlinks>
    <hyperlink ref="E3" location="'Fraud Investigation Report'!G5" display="Home" xr:uid="{5B10401E-562E-421C-8A87-26761C6F97BA}"/>
    <hyperlink ref="V3" location="'Fraud Investigation Report'!G5" display="Home" xr:uid="{56930A8D-E71B-47DD-8572-B44D9D50679A}"/>
    <hyperlink ref="F3" location="'Loan Outstanding Report'!BG5" display="Loan O/s Report" xr:uid="{B7D0D857-725B-4B5E-B9C7-192401A9A5D1}"/>
    <hyperlink ref="AA3" location="'Loan Outstanding Report'!BG5" display="Loan O/s Report" xr:uid="{AF8AE7BF-F0DC-4A54-AFAB-131AAB1495C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E96-CBBC-44CC-9407-8EFBF74D72C6}">
  <dimension ref="A1"/>
  <sheetViews>
    <sheetView tabSelected="1" topLeftCell="A20" workbookViewId="0">
      <selection activeCell="Q32" sqref="Q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2025-12-04T05:18:58Z</dcterms:created>
  <dcterms:modified xsi:type="dcterms:W3CDTF">2025-12-04T05:45:52Z</dcterms:modified>
</cp:coreProperties>
</file>