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herghati FN25-26-02016/"/>
    </mc:Choice>
  </mc:AlternateContent>
  <xr:revisionPtr revIDLastSave="93" documentId="8_{EFEABFF1-2F43-4D47-8742-DB534B48C22A}" xr6:coauthVersionLast="47" xr6:coauthVersionMax="47" xr10:uidLastSave="{BC0A582F-6600-4296-8DE3-CEF85B8BE2E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<sst xmlns="http://schemas.openxmlformats.org/spreadsheetml/2006/main" count="381" uniqueCount="305">
  <si>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</si>
  <si>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</si>
  <si>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</si>
  <si>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</si>
  <si>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</si>
  <si>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</si>
  <si>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</si>
  <si>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</si>
  <si>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</si>
  <si>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</si>
  <si>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</si>
  <si>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</si>
  <si>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</si>
  <si>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</si>
  <si>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</si>
  <si>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</si>
  <si>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</si>
  <si>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</si>
  <si>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</si>
  <si>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</si>
  <si>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</si>
  <si>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</si>
  <si>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</si>
  <si>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</si>
  <si>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</si>
  <si>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</si>
  <si>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</si>
  <si>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</si>
  <si>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</si>
  <si>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</si>
  <si>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</si>
  <si>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</si>
  <si>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</si>
  <si>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</si>
  <si>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</si>
  <si>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</si>
  <si>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</si>
  <si>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</si>
  <si>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</si>
  <si>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</si>
  <si>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</si>
  <si>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</si>
  <si>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</si>
  <si>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</si>
  <si>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</si>
  <si>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</si>
  <si>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</si>
  <si>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</si>
  <si>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</si>
  <si>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</si>
  <si>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</si>
  <si>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</si>
  <si>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</si>
  <si>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</si>
  <si>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</si>
  <si>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</si>
  <si>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</si>
  <si>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</si>
  <si>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</si>
  <si>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</si>
  <si>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</si>
  <si>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</si>
  <si>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</si>
  <si>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</si>
  <si>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</si>
  <si>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</si>
  <si>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</si>
  <si>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</si>
  <si>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</si>
  <si>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</si>
  <si>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</si>
  <si>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</si>
  <si>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</si>
  <si>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</si>
  <si>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</si>
  <si>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</si>
  <si>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</si>
  <si>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</si>
  <si>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</si>
  <si>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</si>
  <si>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</si>
  <si>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</si>
  <si>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</si>
  <si>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</si>
  <si>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</si>
  <si>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</si>
  <si>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</si>
  <si>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</si>
  <si>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</si>
  <si>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</si>
  <si>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</si>
  <si>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</si>
  <si>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</si>
  <si>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</si>
  <si>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</si>
  <si>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</si>
  <si>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</si>
  <si>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</si>
  <si>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</si>
  <si>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</si>
  <si>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</si>
  <si>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</si>
  <si>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</si>
  <si>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</si>
  <si>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</si>
  <si>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</si>
  <si>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</si>
  <si>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</si>
  <si>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</si>
  <si>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</si>
  <si>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</si>
  <si>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</si>
  <si>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</si>
  <si>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</si>
  <si>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</si>
  <si>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</si>
  <si>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</si>
  <si>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</si>
  <si>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</si>
  <si>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</si>
  <si>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</si>
  <si>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</si>
  <si>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</si>
  <si>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</si>
  <si>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</si>
  <si>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</si>
  <si>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</si>
  <si>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</si>
  <si>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</si>
  <si>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</si>
  <si>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</si>
  <si>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</si>
  <si>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</si>
  <si>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</si>
  <si>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</si>
  <si>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</si>
  <si>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</si>
  <si>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</si>
  <si>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</si>
  <si>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</si>
  <si>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</si>
  <si>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</si>
  <si>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</si>
  <si>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</si>
  <si>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</si>
  <si>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</si>
  <si>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</si>
  <si>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</si>
  <si>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</si>
  <si>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</si>
  <si>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</si>
  <si>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</si>
  <si>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</si>
  <si>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</si>
  <si>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</si>
  <si>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</si>
  <si>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</si>
  <si>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</si>
  <si>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</si>
  <si>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</si>
  <si>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</si>
  <si>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</si>
  <si>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</si>
  <si>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</si>
  <si>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</si>
  <si>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</si>
  <si>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</si>
  <si>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</si>
  <si>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</si>
  <si>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</si>
  <si>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</si>
  <si>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</si>
  <si>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</si>
  <si>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</si>
  <si>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</si>
  <si>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</si>
  <si>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</si>
  <si>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</si>
  <si>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</si>
  <si>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</si>
  <si>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</si>
  <si>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</si>
  <si>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</si>
  <si>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</si>
  <si>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</si>
  <si>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</si>
  <si>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</si>
  <si>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</si>
  <si>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</si>
  <si>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</si>
  <si>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</si>
  <si>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</si>
  <si>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</si>
  <si>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</si>
  <si>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</si>
  <si>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</si>
  <si>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</si>
  <si>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</si>
  <si>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</si>
  <si>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</si>
  <si>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</si>
  <si>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</si>
  <si>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</si>
  <si>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</si>
  <si>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</si>
  <si>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</si>
  <si>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</si>
  <si>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</si>
  <si>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</si>
  <si>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</si>
  <si>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</si>
  <si>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</si>
  <si>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</si>
  <si>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</si>
  <si>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</si>
  <si>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</si>
  <si>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</si>
  <si>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</si>
  <si>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</si>
  <si>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</si>
  <si>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</si>
  <si>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</si>
  <si>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</si>
  <si>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</si>
  <si>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</si>
  <si>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</si>
  <si>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</si>
  <si>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</si>
  <si>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</si>
  <si>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</si>
  <si>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</si>
  <si>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</si>
  <si>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</si>
  <si>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</si>
  <si>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</si>
  <si>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</si>
  <si>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</si>
  <si>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</si>
  <si>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</si>
  <si>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</si>
  <si>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</si>
  <si>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</si>
  <si>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</si>
  <si>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</si>
  <si>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</si>
  <si>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</si>
  <si>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</si>
  <si>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</si>
  <si>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</si>
  <si>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</si>
  <si>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Gaya</t>
  </si>
  <si>
    <t>Fatehpur</t>
  </si>
  <si>
    <t>Madanpur</t>
  </si>
  <si>
    <t>BH3574</t>
  </si>
  <si>
    <t>Sherghati</t>
  </si>
  <si>
    <t xml:space="preserve">Sonekha </t>
  </si>
  <si>
    <t>SF0076799</t>
  </si>
  <si>
    <t>Rishu  Kumar</t>
  </si>
  <si>
    <t>Sonekha  C1</t>
  </si>
  <si>
    <t>Sonekha  C1 Sonekhap1</t>
  </si>
  <si>
    <t>Chetana</t>
  </si>
  <si>
    <t>SSF4597007</t>
  </si>
  <si>
    <t>OBC</t>
  </si>
  <si>
    <t>HINDU</t>
  </si>
  <si>
    <t>Chilli Business</t>
  </si>
  <si>
    <t>SHANTI DEVI</t>
  </si>
  <si>
    <t>25-Sep-2023</t>
  </si>
  <si>
    <t>04</t>
  </si>
  <si>
    <t>1</t>
  </si>
  <si>
    <t>2.03 Yrs</t>
  </si>
  <si>
    <t>25 Sep 2023</t>
  </si>
  <si>
    <t>&gt; 2 to 4 Years</t>
  </si>
  <si>
    <t>04-Nov-2023</t>
  </si>
  <si>
    <t>17-Feb-2025</t>
  </si>
  <si>
    <t>Open</t>
  </si>
  <si>
    <t>8092342469</t>
  </si>
  <si>
    <t>Md Ejaz Ahmad/SF0042310</t>
  </si>
  <si>
    <t xml:space="preserve">Borrower paid preclosed amount to BQM Bikee Kumar / Sf0069214 on 21-02-2025 of Rs.19000 at branch but BQM Bikee Kumar not preclosed that that amount. </t>
  </si>
  <si>
    <t>10:0AM</t>
  </si>
  <si>
    <t>Bikee Kumar</t>
  </si>
  <si>
    <t>SF0069214</t>
  </si>
  <si>
    <t>BQM</t>
  </si>
  <si>
    <t>FN25-26-02016</t>
  </si>
  <si>
    <t>Absconding</t>
  </si>
  <si>
    <t>Completed-Report Submitted</t>
  </si>
  <si>
    <t>SSF6411759</t>
  </si>
  <si>
    <t>BC</t>
  </si>
  <si>
    <t>Animal Husbandry &amp; Poultry</t>
  </si>
  <si>
    <t>RINKI DEVI</t>
  </si>
  <si>
    <t>01-Oct-2024</t>
  </si>
  <si>
    <t>GL-1</t>
  </si>
  <si>
    <t>1.01 Yrs</t>
  </si>
  <si>
    <t>01 Oct 2024</t>
  </si>
  <si>
    <t>&lt;= 2 Years</t>
  </si>
  <si>
    <t>04-Nov-2024</t>
  </si>
  <si>
    <t>04-Feb-2025</t>
  </si>
  <si>
    <t>9523592604</t>
  </si>
  <si>
    <t xml:space="preserve">Borrower paid preclosed amount to BQM Bikee Kumar / Sf0069214 on 21-02-2025 of Rs.36700 at branch but BQM Bikee Kumar not preclosed that that amount. </t>
  </si>
  <si>
    <t>FIR Not Filled</t>
  </si>
  <si>
    <t xml:space="preserve">Borrower paid preclosed amount to BQM Bikee Kumar / Sf0069214 on 21-02-2025 of Rs.19000 at branch but BQM Bikee Kumar not preclosed that that amount. 
Borrower paid preclosed amount to BQM Bikee Kumar / Sf0069214 on 21-02-2025 of Rs.36700 at branch but BQM Bikee Kumar not preclosed that that amount. </t>
  </si>
  <si>
    <t>Saket Nath Thakur/SF0062081</t>
  </si>
  <si>
    <t>Ravi Kumar Ranjan/SF0072744</t>
  </si>
  <si>
    <t>Brajesh Mishra / Sf0092991</t>
  </si>
  <si>
    <t>Raj Kumar Yadav / SF0072796</t>
  </si>
  <si>
    <t>Business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</si>
</sst>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BH3574</v>
      </c>
      <c r="D5" s="63" t="str">
        <f>IF('Physical Cash at Safe'!D28="Yes", 'Physical Cash at Safe'!A4, 'Borrower Wise Details'!C5)</f>
        <v>Sherghati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45901</v>
      </c>
      <c r="H5" s="107" t="s">
        <v>304</v>
      </c>
      <c r="I5" s="61">
        <v>45901</v>
      </c>
      <c r="J5" s="74" t="str">
        <f>IF('Physical Cash at Safe'!D28="Yes",'Physical Cash at Safe'!E28,IF('Borrower Wise Details'!D5&lt;&gt;"",'Borrower Wise Details'!D5,""))</f>
        <v>FN25-26-02016</v>
      </c>
      <c r="K5" s="81">
        <v>2</v>
      </c>
      <c r="L5" s="82">
        <v>55700</v>
      </c>
      <c r="M5" s="82">
        <v>0</v>
      </c>
      <c r="N5" s="82" t="s">
        <v>302</v>
      </c>
      <c r="O5" s="82" t="s">
        <v>303</v>
      </c>
      <c r="P5" s="82" t="s">
        <v>301</v>
      </c>
      <c r="Q5" s="82" t="s">
        <v>300</v>
      </c>
      <c r="R5" s="75" t="str">
        <f>IF('Physical Cash at Safe'!$D$28="Yes", 'Physical Cash at Safe'!$A$28, IF('Borrower Wise Details'!F5&lt;&gt;"", 'Borrower Wise Details'!F5, ""))</f>
        <v>Bikee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SF0069214</v>
      </c>
      <c r="U5" s="77" t="s">
        <v>283</v>
      </c>
      <c r="V5" s="61">
        <v>45721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284</v>
      </c>
      <c r="Z5" s="61">
        <v>45934</v>
      </c>
      <c r="AA5" s="61">
        <v>45934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55700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45934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N5" activePane="bottomRight" state="frozen"/>
      <selection pane="topRight" activeCell="B1" sqref="B1"/>
      <selection pane="bottomLeft" activeCell="A5" sqref="A5"/>
      <selection pane="bottomRight" activeCell="W5" sqref="W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BH3574</v>
      </c>
      <c r="C5" s="50" t="str">
        <f>IF('Fraud Investigation Report'!D5="", "", 'Fraud Investigation Report'!D5)</f>
        <v>Sherghati</v>
      </c>
      <c r="D5" s="68" t="str">
        <f>IF(OR('Fraud Investigation Report'!R5="", 'Fraud Investigation Report'!R5=0), "", 'Fraud Investigation Report'!R5)</f>
        <v>Bikee Kumar</v>
      </c>
      <c r="E5" s="68" t="str">
        <f>IF(OR('Fraud Investigation Report'!T5="", 'Fraud Investigation Report'!T5=0), "", 'Fraud Investigation Report'!T5)</f>
        <v>SF0069214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FN25-26-02016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55700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55700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55700</v>
      </c>
      <c r="Q5" s="49"/>
      <c r="R5" s="84" t="s">
        <v>298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7"/>
      <c r="B30" s="127"/>
      <c r="C30" s="128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L6" sqref="L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BH3574</v>
      </c>
      <c r="C5" s="119" t="str">
        <f>IF('Loan Outstanding Report'!$H$5="", "", 'Loan Outstanding Report'!$H$5)</f>
        <v>Sherghati</v>
      </c>
      <c r="D5" s="41" t="s">
        <v>282</v>
      </c>
      <c r="E5" s="65">
        <v>45934</v>
      </c>
      <c r="F5" s="38" t="s">
        <v>279</v>
      </c>
      <c r="G5" s="49" t="s">
        <v>280</v>
      </c>
      <c r="H5" s="49" t="s">
        <v>281</v>
      </c>
      <c r="I5" s="120" t="s">
        <v>258</v>
      </c>
      <c r="J5" s="120" t="s">
        <v>261</v>
      </c>
      <c r="K5" s="120" t="s">
        <v>265</v>
      </c>
      <c r="L5" s="11">
        <v>353131784</v>
      </c>
      <c r="M5" s="65" t="s">
        <v>266</v>
      </c>
      <c r="N5" s="124">
        <v>42000</v>
      </c>
      <c r="O5" s="124">
        <v>2240</v>
      </c>
      <c r="P5" s="121" t="s">
        <v>140</v>
      </c>
      <c r="Q5" s="80">
        <v>45709</v>
      </c>
      <c r="R5" s="124">
        <v>19000</v>
      </c>
      <c r="S5" s="124">
        <v>0</v>
      </c>
      <c r="T5" s="124">
        <v>0</v>
      </c>
      <c r="U5" s="125">
        <f t="shared" ref="U5" si="0">IF(AND(ISBLANK(R5),ISBLANK(S5),ISBLANK(T5)),"",R5-(S5+T5))</f>
        <v>19000</v>
      </c>
      <c r="V5" s="117" t="s">
        <v>202</v>
      </c>
      <c r="W5" s="122" t="s">
        <v>277</v>
      </c>
    </row>
    <row r="6" spans="1:23" ht="25" customHeight="1" x14ac:dyDescent="0.3">
      <c r="A6" s="64">
        <v>2</v>
      </c>
      <c r="B6" s="60" t="str">
        <f>IF(J6&lt;&gt;"", $B$5, "")</f>
        <v>BH3574</v>
      </c>
      <c r="C6" s="119" t="str">
        <f>IF(J6&lt;&gt;"", $C$5, "")</f>
        <v>Sherghati</v>
      </c>
      <c r="D6" s="41" t="str">
        <f>IF(J6&lt;&gt;"", $D$5, "")</f>
        <v>FN25-26-02016</v>
      </c>
      <c r="E6" s="65">
        <v>45934</v>
      </c>
      <c r="F6" s="38" t="str">
        <f>IF(J6&lt;&gt;"", $F$5, "")</f>
        <v>Bikee Kumar</v>
      </c>
      <c r="G6" s="49" t="str">
        <f>IF(J6&lt;&gt;"", $G$5, "")</f>
        <v>SF0069214</v>
      </c>
      <c r="H6" s="49" t="str">
        <f>IF(J6&lt;&gt;"", $H$5, "")</f>
        <v>BQM</v>
      </c>
      <c r="I6" s="120" t="s">
        <v>258</v>
      </c>
      <c r="J6" s="120" t="s">
        <v>285</v>
      </c>
      <c r="K6" s="120" t="s">
        <v>288</v>
      </c>
      <c r="L6" s="11">
        <v>357866700</v>
      </c>
      <c r="M6" s="65" t="s">
        <v>289</v>
      </c>
      <c r="N6" s="124">
        <v>42000</v>
      </c>
      <c r="O6" s="124">
        <v>2240</v>
      </c>
      <c r="P6" s="121" t="s">
        <v>140</v>
      </c>
      <c r="Q6" s="80">
        <v>45709</v>
      </c>
      <c r="R6" s="124">
        <v>36700</v>
      </c>
      <c r="S6" s="124">
        <v>0</v>
      </c>
      <c r="T6" s="124">
        <v>0</v>
      </c>
      <c r="U6" s="125">
        <f t="shared" ref="U6:U69" si="1">IF(AND(ISBLANK(R6),ISBLANK(S6),ISBLANK(T6)),"",R6-(S6+T6))</f>
        <v>36700</v>
      </c>
      <c r="V6" s="117" t="s">
        <v>202</v>
      </c>
      <c r="W6" s="122" t="s">
        <v>297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6" sqref="A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29">
        <v>45757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29">
        <v>45757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278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200751</v>
      </c>
      <c r="J5" s="38" t="s">
        <v>255</v>
      </c>
      <c r="K5" s="84">
        <v>200751</v>
      </c>
      <c r="L5" s="84" t="s">
        <v>256</v>
      </c>
      <c r="M5" s="38" t="s">
        <v>257</v>
      </c>
      <c r="N5" s="84">
        <v>438046</v>
      </c>
      <c r="O5" s="84" t="s">
        <v>258</v>
      </c>
      <c r="P5" s="84">
        <v>682490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353131784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23360.79</v>
      </c>
      <c r="AN5" s="112">
        <v>10239.209999999999</v>
      </c>
      <c r="AO5" s="112">
        <v>33600</v>
      </c>
      <c r="AP5" s="112">
        <v>18639.21</v>
      </c>
      <c r="AQ5" s="112">
        <v>2022.79</v>
      </c>
      <c r="AR5" s="112">
        <v>20662</v>
      </c>
      <c r="AS5" s="112">
        <v>15953.34</v>
      </c>
      <c r="AT5" s="112">
        <v>1966.66</v>
      </c>
      <c r="AU5" s="112">
        <v>17920</v>
      </c>
      <c r="AV5" s="84">
        <v>23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111</v>
      </c>
      <c r="BJ5" s="85">
        <v>45934</v>
      </c>
      <c r="BK5" s="84"/>
      <c r="BL5" s="38"/>
      <c r="BM5" s="115" t="s">
        <v>119</v>
      </c>
      <c r="BN5" s="116" t="s">
        <v>200</v>
      </c>
      <c r="BO5" s="84" t="s">
        <v>245</v>
      </c>
      <c r="BP5" s="84">
        <v>19000</v>
      </c>
      <c r="BQ5" s="117" t="s">
        <v>202</v>
      </c>
      <c r="BR5" s="118" t="s">
        <v>277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200751</v>
      </c>
      <c r="J6" s="38" t="s">
        <v>255</v>
      </c>
      <c r="K6" s="84">
        <v>200751</v>
      </c>
      <c r="L6" s="84" t="s">
        <v>256</v>
      </c>
      <c r="M6" s="38" t="s">
        <v>257</v>
      </c>
      <c r="N6" s="84">
        <v>438046</v>
      </c>
      <c r="O6" s="84" t="s">
        <v>258</v>
      </c>
      <c r="P6" s="84">
        <v>682490</v>
      </c>
      <c r="Q6" s="38" t="s">
        <v>259</v>
      </c>
      <c r="R6" s="38" t="s">
        <v>260</v>
      </c>
      <c r="S6" s="84" t="s">
        <v>285</v>
      </c>
      <c r="T6" s="84" t="s">
        <v>285</v>
      </c>
      <c r="U6" s="84" t="s">
        <v>286</v>
      </c>
      <c r="V6" s="84" t="s">
        <v>263</v>
      </c>
      <c r="W6" s="84">
        <v>541</v>
      </c>
      <c r="X6" s="38" t="s">
        <v>287</v>
      </c>
      <c r="Y6" s="84">
        <v>357866700</v>
      </c>
      <c r="Z6" s="38" t="s">
        <v>288</v>
      </c>
      <c r="AA6" s="108" t="s">
        <v>289</v>
      </c>
      <c r="AB6" s="84">
        <v>42000</v>
      </c>
      <c r="AC6" s="108" t="s">
        <v>267</v>
      </c>
      <c r="AD6" s="84">
        <v>24</v>
      </c>
      <c r="AE6" s="84" t="s">
        <v>290</v>
      </c>
      <c r="AF6" s="84" t="s">
        <v>291</v>
      </c>
      <c r="AG6" s="108" t="s">
        <v>292</v>
      </c>
      <c r="AH6" s="84" t="s">
        <v>293</v>
      </c>
      <c r="AI6" s="108" t="s">
        <v>294</v>
      </c>
      <c r="AJ6" s="84">
        <v>2240</v>
      </c>
      <c r="AK6" s="84">
        <v>2240</v>
      </c>
      <c r="AL6" s="108" t="s">
        <v>295</v>
      </c>
      <c r="AM6" s="84">
        <v>5539.98</v>
      </c>
      <c r="AN6" s="112">
        <v>3420.02</v>
      </c>
      <c r="AO6" s="112">
        <v>8960</v>
      </c>
      <c r="AP6" s="112">
        <v>36460.019999999997</v>
      </c>
      <c r="AQ6" s="112">
        <v>8363.98</v>
      </c>
      <c r="AR6" s="112">
        <v>44824</v>
      </c>
      <c r="AS6" s="112">
        <v>11118.96</v>
      </c>
      <c r="AT6" s="112">
        <v>4561.04</v>
      </c>
      <c r="AU6" s="112">
        <v>15680</v>
      </c>
      <c r="AV6" s="84">
        <v>11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285</v>
      </c>
      <c r="BG6" s="84" t="s">
        <v>296</v>
      </c>
      <c r="BH6" s="114" t="s">
        <v>276</v>
      </c>
      <c r="BI6" s="38" t="s">
        <v>111</v>
      </c>
      <c r="BJ6" s="85">
        <v>45934</v>
      </c>
      <c r="BK6" s="84"/>
      <c r="BL6" s="38"/>
      <c r="BM6" s="115" t="s">
        <v>119</v>
      </c>
      <c r="BN6" s="116" t="s">
        <v>200</v>
      </c>
      <c r="BO6" s="84" t="s">
        <v>245</v>
      </c>
      <c r="BP6" s="84">
        <v>36700</v>
      </c>
      <c r="BQ6" s="117" t="s">
        <v>202</v>
      </c>
      <c r="BR6" s="118" t="s">
        <v>297</v>
      </c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2025-10-04T08:09:08Z</dcterms:modified>
</cp:coreProperties>
</file>