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6-Dec-25\Thagarapuvalasa\"/>
    </mc:Choice>
  </mc:AlternateContent>
  <xr:revisionPtr revIDLastSave="0" documentId="13_ncr:1_{F07DDA2C-9CF2-4710-938D-9450B6CAAD96}" xr6:coauthVersionLast="47" xr6:coauthVersionMax="47" xr10:uidLastSave="{00000000-0000-0000-0000-000000000000}"/>
  <bookViews>
    <workbookView xWindow="-110" yWindow="-110" windowWidth="19420" windowHeight="10300" activeTab="1" xr2:uid="{885DCFC6-95AA-42B1-9020-63974B32661C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T14" i="1"/>
  <c r="T13" i="1"/>
  <c r="U12" i="1"/>
  <c r="T12" i="1"/>
  <c r="Z9" i="1"/>
  <c r="W9" i="1"/>
  <c r="W8" i="1"/>
  <c r="W6" i="1"/>
  <c r="W5" i="1"/>
  <c r="G9" i="1"/>
  <c r="F9" i="1"/>
  <c r="D9" i="1"/>
  <c r="G8" i="1"/>
  <c r="F8" i="1"/>
  <c r="D8" i="1"/>
  <c r="G7" i="1"/>
  <c r="F7" i="1"/>
  <c r="D7" i="1"/>
  <c r="G6" i="1"/>
  <c r="F6" i="1"/>
  <c r="D6" i="1"/>
</calcChain>
</file>

<file path=xl/sharedStrings.xml><?xml version="1.0" encoding="utf-8"?>
<sst xmlns="http://schemas.openxmlformats.org/spreadsheetml/2006/main" count="87" uniqueCount="57">
  <si>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</si>
  <si>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</si>
  <si>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</si>
  <si>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</si>
  <si>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</si>
  <si>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</si>
  <si>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</si>
  <si>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</si>
  <si>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</si>
  <si>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</si>
  <si>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</si>
  <si>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</si>
  <si>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</si>
  <si>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</si>
  <si>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</si>
  <si>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</si>
  <si>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</si>
  <si>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</si>
  <si>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</si>
  <si>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</si>
  <si>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</si>
  <si>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</si>
  <si>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</si>
  <si>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</si>
  <si>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</si>
  <si>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</si>
  <si>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</si>
  <si>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</si>
  <si>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APGL0573</t>
  </si>
  <si>
    <t>Thagarapuvalasa</t>
  </si>
  <si>
    <t>FN25-26-02021</t>
  </si>
  <si>
    <t>Nagendra Bunga</t>
  </si>
  <si>
    <t>SF0068351</t>
  </si>
  <si>
    <t>Credit Assistant</t>
  </si>
  <si>
    <t>583880 C4</t>
  </si>
  <si>
    <t>SSF5865187</t>
  </si>
  <si>
    <t>MYLAPILLI POLAMMA</t>
  </si>
  <si>
    <t>21-Mar-2024</t>
  </si>
  <si>
    <t>Collection Amount Misappropriated</t>
  </si>
  <si>
    <t>Digital Payment</t>
  </si>
  <si>
    <t>418729</t>
  </si>
  <si>
    <t>SID951373233676</t>
  </si>
  <si>
    <t>VADRA SURAPPAYYAMMA</t>
  </si>
  <si>
    <t>25-Aug-2023</t>
  </si>
  <si>
    <t>Loan Card</t>
  </si>
  <si>
    <t>07-Mar-2024</t>
  </si>
  <si>
    <t>523933</t>
  </si>
  <si>
    <t>SSF4765985</t>
  </si>
  <si>
    <t>SHAIK JAINA BEEBI</t>
  </si>
  <si>
    <t>27-Oct-2023</t>
  </si>
  <si>
    <t>Pre-Closure Amount Misappropriated</t>
  </si>
  <si>
    <t>As per borrower confirmation She preclosed her loan On 30-Jul-25 Preclosed amount 10,300/- But loan officer this amount entry not given in FIMO, But one month 28-Aug-25  (10300-2240)Rs 2,240 Entries updated in FIMO. Remaining amount Rs.8.060/- entry not updated in FIMO.</t>
  </si>
  <si>
    <t>Remarks</t>
  </si>
  <si>
    <t>Preclosed</t>
  </si>
  <si>
    <t>Difference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</si>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</sst>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A496673D-9645-4ED3-B714-D6B0FA95DD08}"/>
    <cellStyle name="Normal 2 2" xfId="4" xr:uid="{BDA0CFC6-D535-4306-8804-40A11ED2A6EE}"/>
    <cellStyle name="Normal 3 19 2" xfId="3" xr:uid="{95A08716-0E15-48B1-B41E-EB764F3E5F19}"/>
    <cellStyle name="Normal 3 2" xfId="5" xr:uid="{77928208-7332-4407-A902-9B4B755AC554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4D833-8CA6-27FD-500D-7840756E7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CC8251-189F-E385-5B0A-AFD37BCF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6-Dec-25\Thagarapuvalasa\Copy%20of%20Thagarapuvalasa%20Fraud%20Report.xlsx" TargetMode="External"/><Relationship Id="rId1" Type="http://schemas.openxmlformats.org/officeDocument/2006/relationships/externalLinkPath" Target="Copy%20of%20Thagarapuvalasa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B451-D8E3-4E60-A58D-30C64E205F63}">
  <dimension ref="A1:AB16"/>
  <sheetViews>
    <sheetView topLeftCell="K1" workbookViewId="0">
      <selection activeCell="T14" sqref="T13:T14"/>
    </sheetView>
  </sheetViews>
  <sheetFormatPr defaultRowHeight="14.5" x14ac:dyDescent="0.35"/>
  <cols>
    <col min="1" max="1" width="9.08984375" customWidth="1"/>
    <col min="2" max="2" width="10.6328125" bestFit="1" customWidth="1"/>
    <col min="3" max="3" width="13.2695312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9.90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3.7265625" customWidth="1"/>
    <col min="21" max="21" width="8.7265625" customWidth="1"/>
    <col min="22" max="22" width="15.1796875" bestFit="1" customWidth="1"/>
    <col min="23" max="26" width="15.1796875" customWidth="1"/>
    <col min="27" max="27" width="18.36328125" bestFit="1" customWidth="1"/>
    <col min="28" max="28" width="205.1796875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3" customFormat="1" ht="78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52</v>
      </c>
      <c r="Y4" s="25" t="s">
        <v>53</v>
      </c>
      <c r="Z4" s="25" t="s">
        <v>54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45922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356047424</v>
      </c>
      <c r="M5" s="18"/>
      <c r="N5" s="15" t="s">
        <v>37</v>
      </c>
      <c r="O5" s="19">
        <v>42000</v>
      </c>
      <c r="P5" s="19">
        <v>2240</v>
      </c>
      <c r="Q5" s="20" t="s">
        <v>38</v>
      </c>
      <c r="R5" s="21">
        <v>45753</v>
      </c>
      <c r="S5" s="19">
        <v>2240</v>
      </c>
      <c r="T5" s="19">
        <v>0</v>
      </c>
      <c r="U5" s="19">
        <v>0</v>
      </c>
      <c r="V5" s="24">
        <v>2240</v>
      </c>
      <c r="W5" s="24">
        <f>V5</f>
        <v>2240</v>
      </c>
      <c r="X5" s="24" t="s">
        <v>55</v>
      </c>
      <c r="Y5" s="24"/>
      <c r="Z5" s="24"/>
      <c r="AA5" s="8" t="s">
        <v>39</v>
      </c>
      <c r="AB5" s="22"/>
    </row>
    <row r="6" spans="1:28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FN25-26-02021</v>
      </c>
      <c r="E6" s="15">
        <v>45923</v>
      </c>
      <c r="F6" s="8" t="str">
        <f>IF(J6&lt;&gt;"", $F$5, "")</f>
        <v>Nagendra Bunga</v>
      </c>
      <c r="G6" s="16" t="str">
        <f>IF(J6&lt;&gt;"", $G$5, "")</f>
        <v>SF0068351</v>
      </c>
      <c r="H6" s="16" t="s">
        <v>33</v>
      </c>
      <c r="I6" s="17" t="s">
        <v>40</v>
      </c>
      <c r="J6" s="17" t="s">
        <v>41</v>
      </c>
      <c r="K6" s="17" t="s">
        <v>42</v>
      </c>
      <c r="L6" s="18">
        <v>352681695</v>
      </c>
      <c r="M6" s="18"/>
      <c r="N6" s="15" t="s">
        <v>43</v>
      </c>
      <c r="O6" s="19">
        <v>80000</v>
      </c>
      <c r="P6" s="19">
        <v>4270</v>
      </c>
      <c r="Q6" s="20" t="s">
        <v>38</v>
      </c>
      <c r="R6" s="21">
        <v>45810</v>
      </c>
      <c r="S6" s="19">
        <v>4270</v>
      </c>
      <c r="T6" s="19">
        <v>0</v>
      </c>
      <c r="U6" s="19">
        <v>0</v>
      </c>
      <c r="V6" s="24">
        <v>4270</v>
      </c>
      <c r="W6" s="24">
        <f>V6+V7</f>
        <v>8540</v>
      </c>
      <c r="X6" s="24" t="s">
        <v>55</v>
      </c>
      <c r="Y6" s="24"/>
      <c r="Z6" s="24"/>
      <c r="AA6" s="8" t="s">
        <v>44</v>
      </c>
      <c r="AB6" s="22"/>
    </row>
    <row r="7" spans="1:28" x14ac:dyDescent="0.35">
      <c r="A7" s="7">
        <v>3</v>
      </c>
      <c r="B7" s="12" t="s">
        <v>28</v>
      </c>
      <c r="C7" s="13" t="s">
        <v>29</v>
      </c>
      <c r="D7" s="14" t="str">
        <f t="shared" ref="D7:D9" si="0">IF(J7&lt;&gt;"", $D$5, "")</f>
        <v>FN25-26-02021</v>
      </c>
      <c r="E7" s="15">
        <v>45923</v>
      </c>
      <c r="F7" s="8" t="str">
        <f t="shared" ref="F7:F9" si="1">IF(J7&lt;&gt;"", $F$5, "")</f>
        <v>Nagendra Bunga</v>
      </c>
      <c r="G7" s="16" t="str">
        <f t="shared" ref="G7:G9" si="2">IF(J7&lt;&gt;"", $G$5, "")</f>
        <v>SF0068351</v>
      </c>
      <c r="H7" s="16" t="s">
        <v>33</v>
      </c>
      <c r="I7" s="17" t="s">
        <v>40</v>
      </c>
      <c r="J7" s="17" t="s">
        <v>41</v>
      </c>
      <c r="K7" s="17" t="s">
        <v>42</v>
      </c>
      <c r="L7" s="18">
        <v>352681695</v>
      </c>
      <c r="M7" s="18"/>
      <c r="N7" s="15" t="s">
        <v>43</v>
      </c>
      <c r="O7" s="19">
        <v>80000</v>
      </c>
      <c r="P7" s="19">
        <v>4270</v>
      </c>
      <c r="Q7" s="20" t="s">
        <v>38</v>
      </c>
      <c r="R7" s="21">
        <v>45845</v>
      </c>
      <c r="S7" s="19">
        <v>4270</v>
      </c>
      <c r="T7" s="19">
        <v>0</v>
      </c>
      <c r="U7" s="19">
        <v>0</v>
      </c>
      <c r="V7" s="24">
        <v>4270</v>
      </c>
      <c r="W7" s="24">
        <v>0</v>
      </c>
      <c r="X7" s="24">
        <v>0</v>
      </c>
      <c r="Y7" s="24"/>
      <c r="Z7" s="24"/>
      <c r="AA7" s="8" t="s">
        <v>44</v>
      </c>
      <c r="AB7" s="22"/>
    </row>
    <row r="8" spans="1:28" x14ac:dyDescent="0.35">
      <c r="A8" s="7">
        <v>4</v>
      </c>
      <c r="B8" s="12" t="s">
        <v>28</v>
      </c>
      <c r="C8" s="13" t="s">
        <v>29</v>
      </c>
      <c r="D8" s="14" t="str">
        <f t="shared" si="0"/>
        <v>FN25-26-02021</v>
      </c>
      <c r="E8" s="15">
        <v>45923</v>
      </c>
      <c r="F8" s="8" t="str">
        <f t="shared" si="1"/>
        <v>Nagendra Bunga</v>
      </c>
      <c r="G8" s="16" t="str">
        <f t="shared" si="2"/>
        <v>SF0068351</v>
      </c>
      <c r="H8" s="16" t="s">
        <v>33</v>
      </c>
      <c r="I8" s="17" t="s">
        <v>40</v>
      </c>
      <c r="J8" s="17" t="s">
        <v>41</v>
      </c>
      <c r="K8" s="17" t="s">
        <v>42</v>
      </c>
      <c r="L8" s="18">
        <v>355656813</v>
      </c>
      <c r="M8" s="18"/>
      <c r="N8" s="15" t="s">
        <v>45</v>
      </c>
      <c r="O8" s="19">
        <v>20000</v>
      </c>
      <c r="P8" s="19">
        <v>1340</v>
      </c>
      <c r="Q8" s="20" t="s">
        <v>38</v>
      </c>
      <c r="R8" s="21">
        <v>45849</v>
      </c>
      <c r="S8" s="19">
        <v>1340</v>
      </c>
      <c r="T8" s="19">
        <v>0</v>
      </c>
      <c r="U8" s="19">
        <v>0</v>
      </c>
      <c r="V8" s="24">
        <v>1340</v>
      </c>
      <c r="W8" s="24">
        <f>V8</f>
        <v>1340</v>
      </c>
      <c r="X8" s="24" t="s">
        <v>55</v>
      </c>
      <c r="Y8" s="24"/>
      <c r="Z8" s="24"/>
      <c r="AA8" s="8" t="s">
        <v>44</v>
      </c>
      <c r="AB8" s="22"/>
    </row>
    <row r="9" spans="1:28" x14ac:dyDescent="0.35">
      <c r="A9" s="7">
        <v>5</v>
      </c>
      <c r="B9" s="12" t="s">
        <v>28</v>
      </c>
      <c r="C9" s="13" t="s">
        <v>29</v>
      </c>
      <c r="D9" s="14" t="str">
        <f t="shared" si="0"/>
        <v>FN25-26-02021</v>
      </c>
      <c r="E9" s="15">
        <v>45924</v>
      </c>
      <c r="F9" s="8" t="str">
        <f t="shared" si="1"/>
        <v>Nagendra Bunga</v>
      </c>
      <c r="G9" s="16" t="str">
        <f t="shared" si="2"/>
        <v>SF0068351</v>
      </c>
      <c r="H9" s="16" t="s">
        <v>33</v>
      </c>
      <c r="I9" s="17" t="s">
        <v>46</v>
      </c>
      <c r="J9" s="17" t="s">
        <v>47</v>
      </c>
      <c r="K9" s="17" t="s">
        <v>48</v>
      </c>
      <c r="L9" s="18">
        <v>353462768</v>
      </c>
      <c r="M9" s="18"/>
      <c r="N9" s="15" t="s">
        <v>49</v>
      </c>
      <c r="O9" s="19">
        <v>42000</v>
      </c>
      <c r="P9" s="19">
        <v>2240</v>
      </c>
      <c r="Q9" s="20" t="s">
        <v>50</v>
      </c>
      <c r="R9" s="21">
        <v>45868</v>
      </c>
      <c r="S9" s="19">
        <v>10300</v>
      </c>
      <c r="T9" s="19">
        <v>2240</v>
      </c>
      <c r="U9" s="19">
        <v>0</v>
      </c>
      <c r="V9" s="24">
        <v>8060</v>
      </c>
      <c r="W9" s="24">
        <f>V9</f>
        <v>8060</v>
      </c>
      <c r="X9" s="24" t="s">
        <v>53</v>
      </c>
      <c r="Y9" s="24">
        <v>7155</v>
      </c>
      <c r="Z9" s="24">
        <f>W9-Y9</f>
        <v>905</v>
      </c>
      <c r="AA9" s="8" t="s">
        <v>39</v>
      </c>
      <c r="AB9" s="22" t="s">
        <v>51</v>
      </c>
    </row>
    <row r="12" spans="1:28" x14ac:dyDescent="0.35">
      <c r="S12" s="26" t="s">
        <v>56</v>
      </c>
      <c r="T12" s="26">
        <f>SUM(S12:S16)</f>
        <v>19275</v>
      </c>
      <c r="U12" s="26">
        <f>SUM(S4:S9)</f>
        <v>22420</v>
      </c>
    </row>
    <row r="13" spans="1:28" x14ac:dyDescent="0.35">
      <c r="S13">
        <v>1340</v>
      </c>
      <c r="T13" s="27">
        <f>T9</f>
        <v>2240</v>
      </c>
      <c r="U13" s="26"/>
    </row>
    <row r="14" spans="1:28" x14ac:dyDescent="0.35">
      <c r="S14">
        <v>8540</v>
      </c>
      <c r="T14" s="27">
        <f>Z9</f>
        <v>905</v>
      </c>
      <c r="U14" s="26"/>
    </row>
    <row r="15" spans="1:28" x14ac:dyDescent="0.35">
      <c r="S15">
        <v>2240</v>
      </c>
      <c r="T15" s="26"/>
      <c r="U15" s="26"/>
    </row>
    <row r="16" spans="1:28" x14ac:dyDescent="0.35">
      <c r="S16">
        <v>7155</v>
      </c>
      <c r="T16" s="26">
        <f>SUM(T12:T14)</f>
        <v>22420</v>
      </c>
      <c r="U16" s="26">
        <f>SUM(U12:U14)</f>
        <v>22420</v>
      </c>
    </row>
  </sheetData>
  <conditionalFormatting sqref="L5:M9">
    <cfRule type="duplicateValues" dxfId="0" priority="2" stopIfTrue="1"/>
  </conditionalFormatting>
  <dataValidations count="9">
    <dataValidation type="custom" allowBlank="1" showInputMessage="1" showErrorMessage="1" error="Enter Valid date_x000a_" sqref="E6" xr:uid="{79BB20A5-4DEA-4388-A1C9-5840B459F59F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9" xr:uid="{8F28B0A9-9304-4E12-8F5C-94F7D555FA26}">
      <formula1>42370</formula1>
      <formula2>47848</formula2>
    </dataValidation>
    <dataValidation type="custom" allowBlank="1" showInputMessage="1" showErrorMessage="1" error="Enter Valid Date_x000a_" sqref="E5" xr:uid="{FC9025A2-7149-4770-82BC-74A0CA38133A}">
      <formula1>ISNUMBER(E5) * (E5&gt;=DATE(2023,10,1)) * (E5&lt;=DATE(2031,12,31)) * (INT(E5)=E5)</formula1>
    </dataValidation>
    <dataValidation type="custom" allowBlank="1" showInputMessage="1" showErrorMessage="1" sqref="E7:E9" xr:uid="{1961410C-F38E-4AFD-86EB-C9B91AA0D9D5}">
      <formula1>ISNUMBER(E7) * (E7&gt;=DATE(2023,10,1)) * (E7&lt;=DATE(2031,12,31)) * (INT(E7)=E7)</formula1>
    </dataValidation>
    <dataValidation type="date" allowBlank="1" showInputMessage="1" showErrorMessage="1" sqref="N4" xr:uid="{0A25B3CE-B045-4DCE-ACEB-1EBD694A7576}">
      <formula1>36526</formula1>
      <formula2>47848</formula2>
    </dataValidation>
    <dataValidation type="list" allowBlank="1" showInputMessage="1" showErrorMessage="1" sqref="Q5:Q9" xr:uid="{E65C158B-3B84-4DF0-88E6-9370E199998C}">
      <formula1>Type</formula1>
    </dataValidation>
    <dataValidation type="list" allowBlank="1" showInputMessage="1" showErrorMessage="1" sqref="AA5:AA9" xr:uid="{C7467E90-8E6E-4248-84B7-9C35C41C5ABB}">
      <formula1>"Loan Card,Digital Payment,Cash Receipt,Borrower Written Statement,Deliquent Staff Written Statement,Center Meeting Register,Hand Written Receipt"</formula1>
    </dataValidation>
    <dataValidation allowBlank="1" showErrorMessage="1" sqref="C5 B5:B9" xr:uid="{F4AB46F9-66BF-4CD9-B32D-A95B81F6CC7A}"/>
    <dataValidation type="date" operator="lessThanOrEqual" allowBlank="1" showInputMessage="1" showErrorMessage="1" errorTitle="Incorrect date Entered" error="Enter in Valid Date Format_x000a_ " promptTitle="Enter Valid Date" sqref="R5:R9" xr:uid="{C0D4D89E-E81F-4AFB-A991-6A49C0935C2A}">
      <formula1>IF(ISNUMBER(DATE(RIGHT(E5,4),MONTH(LEFT(MID(E5,4,3),2)&amp;"1"),LEFT(E5,2))),E5,9^9)</formula1>
    </dataValidation>
  </dataValidations>
  <hyperlinks>
    <hyperlink ref="E3" location="'Fraud Investigation Report'!G5" display="Home" xr:uid="{2C9C044B-5B8D-46C3-8DC6-97A1B5A0D2AF}"/>
    <hyperlink ref="V3" location="'Fraud Investigation Report'!G5" display="Home" xr:uid="{5D88FCF3-5EF9-40DA-944E-D6D7377C4E42}"/>
    <hyperlink ref="F3" location="'Loan Outstanding Report'!BG5" display="Loan O/s Report" xr:uid="{0500BA57-03B3-4B1C-9719-4634631340AC}"/>
    <hyperlink ref="AA3" location="'Loan Outstanding Report'!BG5" display="Loan O/s Report" xr:uid="{F5692198-B130-4F41-9F6C-D616DBD366C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D00A-8631-492B-AAB3-0A0C555EC9B2}">
  <dimension ref="A1"/>
  <sheetViews>
    <sheetView tabSelected="1" topLeftCell="A18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2025-12-06T07:10:59Z</dcterms:created>
  <dcterms:modified xsi:type="dcterms:W3CDTF">2025-12-06T07:22:22Z</dcterms:modified>
</cp:coreProperties>
</file>