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2" documentId="13_ncr:1_{38242D81-B7AC-44C5-A1D1-71D720ED2863}" xr6:coauthVersionLast="47" xr6:coauthVersionMax="47" xr10:uidLastSave="{02CA45BF-1D3F-4E77-9C6A-38F91CB22A73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<sst xmlns="http://schemas.openxmlformats.org/spreadsheetml/2006/main" count="332" uniqueCount="290">
  <si>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</si>
  <si>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</si>
  <si>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</si>
  <si>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</si>
  <si>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</si>
  <si>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</si>
  <si>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</si>
  <si>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</si>
  <si>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</si>
  <si>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</si>
  <si>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</si>
  <si>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</si>
  <si>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</si>
  <si>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</si>
  <si>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</si>
  <si>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</si>
  <si>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</si>
  <si>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</si>
  <si>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</si>
  <si>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</si>
  <si>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</si>
  <si>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</si>
  <si>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</si>
  <si>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</si>
  <si>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</si>
  <si>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</si>
  <si>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</si>
  <si>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</si>
  <si>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</si>
  <si>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</si>
  <si>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</si>
  <si>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</si>
  <si>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</si>
  <si>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</si>
  <si>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</si>
  <si>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</si>
  <si>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</si>
  <si>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</si>
  <si>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</si>
  <si>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</si>
  <si>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</si>
  <si>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</si>
  <si>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</si>
  <si>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</si>
  <si>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</si>
  <si>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</si>
  <si>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</si>
  <si>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</si>
  <si>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</si>
  <si>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</si>
  <si>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</si>
  <si>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</si>
  <si>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</si>
  <si>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</si>
  <si>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</si>
  <si>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</si>
  <si>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</si>
  <si>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</si>
  <si>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</si>
  <si>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</si>
  <si>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</si>
  <si>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</si>
  <si>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</si>
  <si>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</si>
  <si>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</si>
  <si>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</si>
  <si>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</si>
  <si>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</si>
  <si>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</si>
  <si>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</si>
  <si>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</si>
  <si>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</si>
  <si>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</si>
  <si>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</si>
  <si>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</si>
  <si>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</si>
  <si>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</si>
  <si>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</si>
  <si>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</si>
  <si>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</si>
  <si>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</si>
  <si>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</si>
  <si>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</si>
  <si>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</si>
  <si>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</si>
  <si>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</si>
  <si>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</si>
  <si>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</si>
  <si>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</si>
  <si>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</si>
  <si>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</si>
  <si>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</si>
  <si>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</si>
  <si>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</si>
  <si>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</si>
  <si>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</si>
  <si>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</si>
  <si>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</si>
  <si>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</si>
  <si>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</si>
  <si>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</si>
  <si>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</si>
  <si>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</si>
  <si>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</si>
  <si>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</si>
  <si>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</si>
  <si>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</si>
  <si>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</si>
  <si>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</si>
  <si>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</si>
  <si>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</si>
  <si>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</si>
  <si>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</si>
  <si>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</si>
  <si>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</si>
  <si>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</si>
  <si>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</si>
  <si>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</si>
  <si>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</si>
  <si>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</si>
  <si>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</si>
  <si>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</si>
  <si>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</si>
  <si>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</si>
  <si>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</si>
  <si>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</si>
  <si>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</si>
  <si>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</si>
  <si>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</si>
  <si>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</si>
  <si>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</si>
  <si>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</si>
  <si>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</si>
  <si>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</si>
  <si>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</si>
  <si>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</si>
  <si>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</si>
  <si>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</si>
  <si>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</si>
  <si>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</si>
  <si>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</si>
  <si>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</si>
  <si>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</si>
  <si>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</si>
  <si>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</si>
  <si>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</si>
  <si>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</si>
  <si>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</si>
  <si>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</si>
  <si>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</si>
  <si>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</si>
  <si>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</si>
  <si>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</si>
  <si>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</si>
  <si>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</si>
  <si>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</si>
  <si>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</si>
  <si>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</si>
  <si>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</si>
  <si>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</si>
  <si>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</si>
  <si>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</si>
  <si>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</si>
  <si>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</si>
  <si>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</si>
  <si>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</si>
  <si>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</si>
  <si>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</si>
  <si>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</si>
  <si>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</si>
  <si>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</si>
  <si>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</si>
  <si>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</si>
  <si>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</si>
  <si>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</si>
  <si>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</si>
  <si>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</si>
  <si>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</si>
  <si>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</si>
  <si>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</si>
  <si>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</si>
  <si>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</si>
  <si>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</si>
  <si>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</si>
  <si>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</si>
  <si>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</si>
  <si>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</si>
  <si>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</si>
  <si>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</si>
  <si>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</si>
  <si>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</si>
  <si>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</si>
  <si>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</si>
  <si>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</si>
  <si>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</si>
  <si>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</si>
  <si>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</si>
  <si>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</si>
  <si>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</si>
  <si>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</si>
  <si>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</si>
  <si>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</si>
  <si>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</si>
  <si>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</si>
  <si>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</si>
  <si>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</si>
  <si>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</si>
  <si>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</si>
  <si>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</si>
  <si>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</si>
  <si>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</si>
  <si>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</si>
  <si>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</si>
  <si>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</si>
  <si>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</si>
  <si>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</si>
  <si>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</si>
  <si>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</si>
  <si>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</si>
  <si>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</si>
  <si>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</si>
  <si>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</si>
  <si>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</si>
  <si>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</si>
  <si>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</si>
  <si>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</si>
  <si>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</si>
  <si>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</si>
  <si>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</si>
  <si>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</si>
  <si>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</si>
  <si>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</si>
  <si>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</si>
  <si>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</si>
  <si>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</si>
  <si>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</si>
  <si>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</si>
  <si>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</si>
  <si>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</si>
  <si>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</si>
  <si>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</si>
  <si>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</si>
  <si>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</si>
  <si>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</si>
  <si>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</si>
  <si>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</si>
  <si>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</si>
  <si>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</si>
  <si>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</si>
  <si>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Rajasthan</t>
  </si>
  <si>
    <t>Jodhpur</t>
  </si>
  <si>
    <t>Khatushyam</t>
  </si>
  <si>
    <t>Nokha</t>
  </si>
  <si>
    <t>RJ3252</t>
  </si>
  <si>
    <t>SF0076874</t>
  </si>
  <si>
    <t>Javed Khan</t>
  </si>
  <si>
    <t>DAWA</t>
  </si>
  <si>
    <t>DAWA C1</t>
  </si>
  <si>
    <t>DAWA C1 MOHANI DEVI0071</t>
  </si>
  <si>
    <t>Chetana</t>
  </si>
  <si>
    <t>SSF4226616</t>
  </si>
  <si>
    <t>SC</t>
  </si>
  <si>
    <t>HINDU</t>
  </si>
  <si>
    <t>Agriculture &amp; Farming</t>
  </si>
  <si>
    <t>GEETA</t>
  </si>
  <si>
    <t>21-Mar-2024</t>
  </si>
  <si>
    <t>Mon</t>
  </si>
  <si>
    <t>2</t>
  </si>
  <si>
    <t>2.05 Yrs</t>
  </si>
  <si>
    <t>14 Aug 2023</t>
  </si>
  <si>
    <t>&gt; 2 to 4 Years</t>
  </si>
  <si>
    <t>07-May-2024</t>
  </si>
  <si>
    <t>07-Jul-2025</t>
  </si>
  <si>
    <t>Open</t>
  </si>
  <si>
    <t>Mukesh Verma/SF0075653</t>
  </si>
  <si>
    <t>As per Phone-Pe Screen Short Confirmation  , Borrower DHAPU BAI PATEL , LAN -354155238  , Has paid to 01 Emi  Amount of Rs.2,240./- to LO Tej Singh Rathore /SF0091241  on  07-05-25 Rs.2240/-  But LO Tej Singh Rathore /SF00912411 Has not posted Collected EMI Amount of Rs.2,240/-  and Borrower Respective Loan ID.</t>
  </si>
  <si>
    <t xml:space="preserve">As per Phone-Pe Screen Short Confirmation  , Borrower DHAPU BAI PATEL , LAN -354155238  , Has paid to 01 Emi  Amount of Rs.2,240./- to LO Tej Singh Rathore /SF0091241 on  07-05-25  Rs.2240/-, But LO Tej Singh Rathore /SF0091241  Has posted  07-05-25 Rs.2190/-  FIMO On Borrower Respective Loan ID.But LO Tej Singh Rathore /SF0091241Has Not posted Remaining Amount of Rs.50 0 /- in FIMO On Borrower Respective Loan ID.. </t>
  </si>
  <si>
    <t>FN25-26-02030</t>
  </si>
  <si>
    <t>Tej Singh Rathore</t>
  </si>
  <si>
    <t>SF0091241</t>
  </si>
  <si>
    <t>Loan Officer</t>
  </si>
  <si>
    <t>Complaint Lodged</t>
  </si>
  <si>
    <t>CSS</t>
  </si>
  <si>
    <t>Anil Kumar/SF0084967</t>
  </si>
  <si>
    <t>Balveer Singh/SF0088632</t>
  </si>
  <si>
    <t>Jitendra Kumar Tyagi/SF0082658</t>
  </si>
  <si>
    <t>Suresh Kumar Yadav/SF0080719</t>
  </si>
  <si>
    <t>Resigned-Exited</t>
  </si>
  <si>
    <t>Completed-Report Submitted</t>
  </si>
  <si>
    <t>Dear Team,
As per the findings of the Internal Audit (IA) Team during the verification conducted in Sep 2025, it was observed that a fraud amounting to Rs.50/- has taken place. Specifically, the, LO  Tej Singh Rathore /SF0091241 collected amounts from borrowers but failed to perform the following actions:
The collected amount was not posted in FIMO.
The collected amount was not deposited in the branch.
Additionally, it was observed that the Loan Officer collected EMI payments from 1 borrowers, amounting to Rs.50/-, and again failed to record these transactions in FIMO."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</si>
</sst>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H5" sqref="H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RJ3252</v>
      </c>
      <c r="D5" s="63" t="str">
        <f>IF('Physical Cash at Safe'!D28="Yes", 'Physical Cash at Safe'!A4, 'Borrower Wise Details'!C5)</f>
        <v>Nokha</v>
      </c>
      <c r="E5" s="63" t="str">
        <f>IF(D5="", "", IF(ISBLANK('Loan Outstanding Report'!C5), IF('Physical Cash at Safe'!D28="Yes", 'Physical Cash at Safe'!A6, ""), 'Loan Outstanding Report'!C5))</f>
        <v>Rajasthan</v>
      </c>
      <c r="F5" s="63" t="str">
        <f>IF(D5="", "", IF(ISBLANK('Loan Outstanding Report'!D5), IF('Physical Cash at Safe'!D28="Yes", 'Physical Cash at Safe'!E4, ""), 'Loan Outstanding Report'!D5))</f>
        <v>Jodhpur</v>
      </c>
      <c r="G5" s="61">
        <v>45885</v>
      </c>
      <c r="H5" s="107" t="s">
        <v>282</v>
      </c>
      <c r="I5" s="61">
        <v>45901</v>
      </c>
      <c r="J5" s="74" t="str">
        <f>IF('Physical Cash at Safe'!D28="Yes",'Physical Cash at Safe'!E28,IF('Borrower Wise Details'!D5&lt;&gt;"",'Borrower Wise Details'!D5,""))</f>
        <v>FN25-26-02030</v>
      </c>
      <c r="K5" s="81">
        <v>1</v>
      </c>
      <c r="L5" s="82">
        <v>2240</v>
      </c>
      <c r="M5" s="82">
        <v>2190</v>
      </c>
      <c r="N5" s="82" t="s">
        <v>283</v>
      </c>
      <c r="O5" s="82" t="s">
        <v>284</v>
      </c>
      <c r="P5" s="82" t="s">
        <v>285</v>
      </c>
      <c r="Q5" s="82" t="s">
        <v>286</v>
      </c>
      <c r="R5" s="75" t="str">
        <f>IF('Physical Cash at Safe'!$D$28="Yes", 'Physical Cash at Safe'!$A$28, IF('Borrower Wise Details'!F5&lt;&gt;"", 'Borrower Wise Details'!F5, ""))</f>
        <v>Tej Singh Rathore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SF0091241</v>
      </c>
      <c r="U5" s="77" t="s">
        <v>287</v>
      </c>
      <c r="V5" s="61">
        <v>45847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288</v>
      </c>
      <c r="Z5" s="61">
        <v>45902</v>
      </c>
      <c r="AA5" s="61">
        <v>45902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2190</v>
      </c>
      <c r="AE5" s="126">
        <f>IF(AND(AC5="", AD5=""), "", IF(AD5="", AC5, AC5 - IF(ISNUMBER(AD5), AD5, 0)))</f>
        <v>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45903</v>
      </c>
      <c r="AH5" s="70" t="s">
        <v>289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RJ3252</v>
      </c>
      <c r="C5" s="50" t="str">
        <f>IF('Fraud Investigation Report'!D5="", "", 'Fraud Investigation Report'!D5)</f>
        <v>Nokha</v>
      </c>
      <c r="D5" s="68" t="str">
        <f>IF(OR('Fraud Investigation Report'!R5="", 'Fraud Investigation Report'!R5=0), "", 'Fraud Investigation Report'!R5)</f>
        <v>Tej Singh Rathore</v>
      </c>
      <c r="E5" s="68" t="str">
        <f>IF(OR('Fraud Investigation Report'!T5="", 'Fraud Investigation Report'!T5=0), "", 'Fraud Investigation Report'!T5)</f>
        <v>SF0091241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FN25-26-02030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2190</v>
      </c>
      <c r="P5" s="126">
        <f>IF(AND(N5="", O5=""), "", IF(O5="", N5, N5 - IF(ISNUMBER(O5), O5, 0)))</f>
        <v>50</v>
      </c>
      <c r="Q5" s="49"/>
      <c r="R5" s="84" t="s">
        <v>281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59" t="s">
        <v>97</v>
      </c>
      <c r="B20" s="160"/>
      <c r="C20" s="32"/>
      <c r="D20" s="33" t="s">
        <v>91</v>
      </c>
      <c r="E20" s="34"/>
    </row>
    <row r="21" spans="1:5" ht="30" customHeight="1" x14ac:dyDescent="0.3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3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6"/>
      <c r="C24" s="146"/>
      <c r="D24" s="146"/>
      <c r="E24" s="146"/>
    </row>
    <row r="25" spans="1:5" ht="57.75" customHeight="1" x14ac:dyDescent="0.3">
      <c r="A25" s="36" t="s">
        <v>81</v>
      </c>
      <c r="B25" s="135"/>
      <c r="C25" s="135"/>
      <c r="D25" s="135"/>
      <c r="E25" s="135"/>
    </row>
    <row r="26" spans="1:5" ht="20.100000000000001" customHeight="1" x14ac:dyDescent="0.3">
      <c r="A26" s="140" t="s">
        <v>190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8" t="s">
        <v>219</v>
      </c>
      <c r="E29" s="139"/>
    </row>
    <row r="30" spans="1:5" ht="40.049999999999997" customHeight="1" x14ac:dyDescent="0.3">
      <c r="A30" s="127"/>
      <c r="B30" s="127"/>
      <c r="C30" s="128"/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220</v>
      </c>
      <c r="B32" s="38"/>
      <c r="C32" s="37" t="s">
        <v>82</v>
      </c>
      <c r="D32" s="136"/>
      <c r="E32" s="137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0" t="s">
        <v>145</v>
      </c>
      <c r="E33" s="131"/>
    </row>
    <row r="34" spans="1:5" ht="27.6" x14ac:dyDescent="0.3">
      <c r="A34" s="39" t="s">
        <v>221</v>
      </c>
      <c r="B34" s="38"/>
      <c r="C34" s="39" t="s">
        <v>222</v>
      </c>
      <c r="D34" s="132"/>
      <c r="E34" s="133"/>
    </row>
    <row r="35" spans="1:5" ht="27.6" x14ac:dyDescent="0.3">
      <c r="A35" s="39" t="s">
        <v>223</v>
      </c>
      <c r="B35" s="38"/>
      <c r="C35" s="39" t="s">
        <v>225</v>
      </c>
      <c r="D35" s="132"/>
      <c r="E35" s="133"/>
    </row>
    <row r="36" spans="1:5" ht="25.5" customHeight="1" x14ac:dyDescent="0.3">
      <c r="A36" s="39" t="s">
        <v>224</v>
      </c>
      <c r="B36" s="38"/>
      <c r="C36" s="39" t="s">
        <v>226</v>
      </c>
      <c r="D36" s="134"/>
      <c r="E36" s="134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="90" zoomScaleNormal="90" workbookViewId="0">
      <pane xSplit="10" ySplit="4" topLeftCell="W5" activePane="bottomRight" state="frozen"/>
      <selection pane="topRight" activeCell="K1" sqref="K1"/>
      <selection pane="bottomLeft" activeCell="A5" sqref="A5"/>
      <selection pane="bottomRight" activeCell="H5" sqref="H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RJ3252</v>
      </c>
      <c r="C5" s="119" t="str">
        <f>IF('Loan Outstanding Report'!$H$5="", "", 'Loan Outstanding Report'!$H$5)</f>
        <v>Nokha</v>
      </c>
      <c r="D5" s="41" t="s">
        <v>277</v>
      </c>
      <c r="E5" s="65">
        <v>45902</v>
      </c>
      <c r="F5" s="38" t="s">
        <v>278</v>
      </c>
      <c r="G5" s="49" t="s">
        <v>279</v>
      </c>
      <c r="H5" s="49" t="s">
        <v>280</v>
      </c>
      <c r="I5" s="120" t="s">
        <v>257</v>
      </c>
      <c r="J5" s="120" t="s">
        <v>260</v>
      </c>
      <c r="K5" s="120" t="s">
        <v>264</v>
      </c>
      <c r="L5" s="11">
        <v>356006325</v>
      </c>
      <c r="M5" s="65" t="s">
        <v>265</v>
      </c>
      <c r="N5" s="124">
        <v>41000</v>
      </c>
      <c r="O5" s="124">
        <v>2190</v>
      </c>
      <c r="P5" s="121" t="s">
        <v>139</v>
      </c>
      <c r="Q5" s="80">
        <v>45784</v>
      </c>
      <c r="R5" s="124">
        <v>2240</v>
      </c>
      <c r="S5" s="124">
        <v>2190</v>
      </c>
      <c r="T5" s="124">
        <v>0</v>
      </c>
      <c r="U5" s="125">
        <f t="shared" ref="U5" si="0">IF(AND(ISBLANK(R5),ISBLANK(S5),ISBLANK(T5)),"",R5-(S5+T5))</f>
        <v>50</v>
      </c>
      <c r="V5" s="117" t="s">
        <v>203</v>
      </c>
      <c r="W5" s="122" t="s">
        <v>276</v>
      </c>
    </row>
    <row r="6" spans="1:23" ht="25.05" hidden="1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hidden="1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B5" sqref="B5"/>
    </sheetView>
  </sheetViews>
  <sheetFormatPr defaultColWidth="0" defaultRowHeight="14.4" zeroHeight="1" x14ac:dyDescent="0.3"/>
  <cols>
    <col min="1" max="1" width="8.5546875" style="99" customWidth="1"/>
    <col min="2" max="2" width="10.21875" style="99" customWidth="1"/>
    <col min="3" max="3" width="10.5546875" style="99" bestFit="1" customWidth="1"/>
    <col min="4" max="4" width="11.6640625" style="99" bestFit="1" customWidth="1"/>
    <col min="5" max="5" width="10.6640625" style="99" bestFit="1" customWidth="1"/>
    <col min="6" max="6" width="11.88671875" style="99" bestFit="1" customWidth="1"/>
    <col min="7" max="7" width="16" style="99" bestFit="1" customWidth="1"/>
    <col min="8" max="8" width="11.6640625" style="99" bestFit="1" customWidth="1"/>
    <col min="9" max="9" width="13.33203125" style="99" bestFit="1" customWidth="1"/>
    <col min="10" max="10" width="11.5546875" style="99" bestFit="1" customWidth="1"/>
    <col min="11" max="11" width="13.44140625" style="99" bestFit="1" customWidth="1"/>
    <col min="12" max="12" width="15" style="99" bestFit="1" customWidth="1"/>
    <col min="13" max="13" width="14.44140625" style="99" bestFit="1" customWidth="1"/>
    <col min="14" max="14" width="13.5546875" style="99" bestFit="1" customWidth="1"/>
    <col min="15" max="15" width="12.88671875" style="99" bestFit="1" customWidth="1"/>
    <col min="16" max="16" width="13.21875" style="99" bestFit="1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252</v>
      </c>
      <c r="I5" s="84">
        <v>191095</v>
      </c>
      <c r="J5" s="38" t="s">
        <v>256</v>
      </c>
      <c r="K5" s="84">
        <v>191095</v>
      </c>
      <c r="L5" s="84" t="s">
        <v>254</v>
      </c>
      <c r="M5" s="38" t="s">
        <v>255</v>
      </c>
      <c r="N5" s="84">
        <v>408512</v>
      </c>
      <c r="O5" s="84" t="s">
        <v>257</v>
      </c>
      <c r="P5" s="84">
        <v>619172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356006325</v>
      </c>
      <c r="Z5" s="38" t="s">
        <v>264</v>
      </c>
      <c r="AA5" s="108" t="s">
        <v>265</v>
      </c>
      <c r="AB5" s="84">
        <v>41000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2190</v>
      </c>
      <c r="AK5" s="84">
        <v>2190</v>
      </c>
      <c r="AL5" s="108" t="s">
        <v>272</v>
      </c>
      <c r="AM5" s="84">
        <v>22597.97</v>
      </c>
      <c r="AN5" s="112">
        <v>10252.030000000001</v>
      </c>
      <c r="AO5" s="112">
        <v>32850</v>
      </c>
      <c r="AP5" s="112">
        <v>18402.03</v>
      </c>
      <c r="AQ5" s="112">
        <v>2040.97</v>
      </c>
      <c r="AR5" s="112">
        <v>20443</v>
      </c>
      <c r="AS5" s="112">
        <v>3636.75</v>
      </c>
      <c r="AT5" s="112">
        <v>743.25</v>
      </c>
      <c r="AU5" s="112">
        <v>4380</v>
      </c>
      <c r="AV5" s="84">
        <v>17</v>
      </c>
      <c r="AW5" s="84"/>
      <c r="AX5" s="84"/>
      <c r="AY5" s="108">
        <v>45845</v>
      </c>
      <c r="AZ5" s="84"/>
      <c r="BA5" s="84"/>
      <c r="BB5" s="84" t="s">
        <v>273</v>
      </c>
      <c r="BC5" s="84"/>
      <c r="BD5" s="108"/>
      <c r="BE5" s="84">
        <v>0</v>
      </c>
      <c r="BF5" s="38" t="s">
        <v>260</v>
      </c>
      <c r="BG5" s="84"/>
      <c r="BH5" s="114" t="s">
        <v>274</v>
      </c>
      <c r="BI5" s="38" t="s">
        <v>111</v>
      </c>
      <c r="BJ5" s="85">
        <v>45902</v>
      </c>
      <c r="BK5" s="84"/>
      <c r="BL5" s="38"/>
      <c r="BM5" s="115"/>
      <c r="BN5" s="116" t="s">
        <v>201</v>
      </c>
      <c r="BO5" s="84" t="s">
        <v>245</v>
      </c>
      <c r="BP5" s="84">
        <v>50</v>
      </c>
      <c r="BQ5" s="117" t="s">
        <v>203</v>
      </c>
      <c r="BR5" s="118" t="s">
        <v>275</v>
      </c>
    </row>
    <row r="6" spans="1:70" s="113" customFormat="1" ht="15" hidden="1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1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 Sharma</cp:lastModifiedBy>
  <cp:lastPrinted>2025-05-06T06:37:39Z</cp:lastPrinted>
  <dcterms:created xsi:type="dcterms:W3CDTF">2023-04-07T11:05:50Z</dcterms:created>
  <dcterms:modified xsi:type="dcterms:W3CDTF">2025-09-03T08:31:25Z</dcterms:modified>
</cp:coreProperties>
</file>