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Harsidhi\"/>
    </mc:Choice>
  </mc:AlternateContent>
  <xr:revisionPtr revIDLastSave="0" documentId="13_ncr:1_{A1738E9E-6FE2-4669-84B9-AFD169712092}" xr6:coauthVersionLast="47" xr6:coauthVersionMax="47" xr10:uidLastSave="{00000000-0000-0000-0000-000000000000}"/>
  <bookViews>
    <workbookView xWindow="-110" yWindow="-110" windowWidth="19420" windowHeight="10300" activeTab="1" xr2:uid="{E64E5EEB-29BA-4266-B180-CA846EF9AA02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U14" i="1"/>
  <c r="U15" i="1"/>
  <c r="T15" i="1"/>
  <c r="U13" i="1"/>
  <c r="T14" i="1"/>
  <c r="Z5" i="1" l="1"/>
  <c r="W5" i="1"/>
  <c r="Z11" i="1"/>
  <c r="W11" i="1"/>
  <c r="W10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D7" i="1"/>
</calcChain>
</file>

<file path=xl/sharedStrings.xml><?xml version="1.0" encoding="utf-8"?>
<sst xmlns="http://schemas.openxmlformats.org/spreadsheetml/2006/main" count="110" uniqueCount="61">
  <si>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</si>
  <si>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</si>
  <si>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</si>
  <si>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</si>
  <si>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</si>
  <si>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</si>
  <si>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</si>
  <si>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</si>
  <si>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</si>
  <si>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</si>
  <si>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</si>
  <si>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</si>
  <si>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</si>
  <si>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</si>
  <si>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</si>
  <si>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</si>
  <si>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</si>
  <si>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</si>
  <si>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</si>
  <si>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</si>
  <si>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</si>
  <si>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</si>
  <si>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</si>
  <si>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</si>
  <si>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</si>
  <si>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</si>
  <si>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</si>
  <si>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</si>
  <si>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BH3023</t>
  </si>
  <si>
    <t>Harsidhi</t>
  </si>
  <si>
    <t>FN25-26-02050</t>
  </si>
  <si>
    <t>SANDEEP KUMAR</t>
  </si>
  <si>
    <t>SF0062458</t>
  </si>
  <si>
    <t>LO</t>
  </si>
  <si>
    <t>638217</t>
  </si>
  <si>
    <t>SID951375210742</t>
  </si>
  <si>
    <t>SITA DEVI</t>
  </si>
  <si>
    <t>01-Sep-2024</t>
  </si>
  <si>
    <t>Collection Amount Misappropriated</t>
  </si>
  <si>
    <t>Digital Payment</t>
  </si>
  <si>
    <t>As per the borrower and her old loan card which loan id 351232645 she paid  Emi of rs.3550 -on dated 24-03-2024, to Sandeep kumar but he did not post her emi in fimo. Even dated 01-09-2024 and her new loan id is 358094960.</t>
  </si>
  <si>
    <t>As per the borrower and her old loan card which loan id 351232645 she paid  Emi of rs.3650/-on dated 25-08-2024, to Sandeep kumar but he did not post her emi in fimo. Even dated 01-09-2024 and her new loan id is 358094960.</t>
  </si>
  <si>
    <t>As per the borrower and her old loan card which loan id 351232645 she paid  Emi of rs.3550/-on dated 08-09-2024 to Sandeep kumar but he did not post her emi in fimo. Even dated 01-09-2024 and her new loan id is 358094960.</t>
  </si>
  <si>
    <t xml:space="preserve"> As per the borrower and her old loan card which loan id 351232645 she paid  Emi of On dated 08-06-24, EMI of Rs.3550 collected but 1530 accounted in FIMO and rest amount Rs.2020 kept with him Sandeep kumar. Even dated 01-09-2024 and her new loan id is 358094960.</t>
  </si>
  <si>
    <t>Advance Collection Amount Misappropriated</t>
  </si>
  <si>
    <t>On dated 09-10-24, EMI of Rs.7450 collected but 2880 accounted in FIMO and rest amount Rs.4570 kept with him Sandeep kumar.</t>
  </si>
  <si>
    <t>SID951375210744</t>
  </si>
  <si>
    <t>SHILA DEVI</t>
  </si>
  <si>
    <t>As per the borrower and her old loan card which loan id 351232036 she paid  Emi of rs.3550/-on dated 24-03-2024, to Sandeep kumar but he did not post her emi in fimo. Even dated 01-09-2024 and her new loan id is 358095018.</t>
  </si>
  <si>
    <t>656225</t>
  </si>
  <si>
    <t>SID951375362494</t>
  </si>
  <si>
    <t>MANJU DEVI</t>
  </si>
  <si>
    <t>01-Jun-2024</t>
  </si>
  <si>
    <t>Pre-Closure Amount Misappropriated</t>
  </si>
  <si>
    <t xml:space="preserve">As per the borrower and her old loan card which loan id 349553917 UPI and borrower confirmation he had closed loan of Rs 25700 on 16-02-2024 through pre LO-Sandeep Kumar /SF0062458 in his mother account but LO-Sandeep Kumar did not close his loan and posted Thriteen EMIs on 28-09-2025 showing FIMO of Rs 9102 dated fraud amount 1260 outstanding in FIMO 1880*13=24440, and her new loan id is 356860342 this amount may increase due to internet charges.
</t>
  </si>
  <si>
    <t>Remarks</t>
  </si>
  <si>
    <t>Preclosed</t>
  </si>
  <si>
    <t>Difference</t>
  </si>
  <si>
    <t xml:space="preserve">Collection issue -- Posted only 2 Emi's 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</si>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</sst>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  <font>
      <u/>
      <sz val="6"/>
      <color rgb="FF0000FF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6" fontId="13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7" fontId="5" fillId="0" borderId="2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5" borderId="2" xfId="3" applyFont="1" applyFill="1" applyBorder="1" applyAlignment="1">
      <alignment horizontal="center" vertical="center" wrapText="1"/>
    </xf>
    <xf numFmtId="0" fontId="14" fillId="0" borderId="0" xfId="0" applyFont="1"/>
    <xf numFmtId="2" fontId="1" fillId="0" borderId="0" xfId="0" applyNumberFormat="1" applyFont="1"/>
    <xf numFmtId="0" fontId="1" fillId="0" borderId="0" xfId="0" applyFont="1"/>
    <xf numFmtId="2" fontId="5" fillId="6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80C1B108-EF45-4247-8B9C-B55BD08812DE}"/>
    <cellStyle name="Normal 2 2" xfId="4" xr:uid="{B2D446B6-7842-42BF-B9BC-D52E5C2BAA7C}"/>
    <cellStyle name="Normal 3 19 2" xfId="3" xr:uid="{27599F57-C912-4292-AB9D-EAB8DAB8A360}"/>
    <cellStyle name="Normal 3 2" xfId="5" xr:uid="{B3DE7A00-20F6-41B3-8350-DA6BF0E8BC9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B57AD-8BBA-BFAE-7E73-B2018CA8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BE77B1-B15C-AD6B-9A50-962591C7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Harsidhi\1761912401018_4.%20Fraud%20Investigation%20Report%20Sandeep%20Kumar.xlsx" TargetMode="External"/><Relationship Id="rId1" Type="http://schemas.openxmlformats.org/officeDocument/2006/relationships/externalLinkPath" Target="1761912401018_4.%20Fraud%20Investigation%20Report%20Sandeep%20Ku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DC82-00B2-4CA1-AF4B-9928320E43B5}">
  <dimension ref="A1:AB17"/>
  <sheetViews>
    <sheetView topLeftCell="L2" workbookViewId="0">
      <selection activeCell="T15" sqref="T15"/>
    </sheetView>
  </sheetViews>
  <sheetFormatPr defaultRowHeight="14.5" x14ac:dyDescent="0.35"/>
  <cols>
    <col min="1" max="1" width="11.269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453125" bestFit="1" customWidth="1"/>
    <col min="11" max="11" width="12.54296875" bestFit="1" customWidth="1"/>
    <col min="12" max="12" width="9" bestFit="1" customWidth="1"/>
    <col min="13" max="13" width="7.1796875" bestFit="1" customWidth="1"/>
    <col min="14" max="14" width="31.453125" hidden="1" customWidth="1"/>
    <col min="15" max="15" width="29" hidden="1" customWidth="1"/>
    <col min="16" max="16" width="29.81640625" hidden="1" customWidth="1"/>
    <col min="17" max="17" width="33.7265625" bestFit="1" customWidth="1"/>
    <col min="18" max="18" width="18.90625" hidden="1" customWidth="1"/>
    <col min="19" max="19" width="19" bestFit="1" customWidth="1"/>
    <col min="20" max="20" width="12" customWidth="1"/>
    <col min="21" max="21" width="10.72656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/>
      <c r="Z3" s="3"/>
      <c r="AA3" s="3" t="s">
        <v>4</v>
      </c>
      <c r="AB3" s="10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55</v>
      </c>
      <c r="Y4" s="25" t="s">
        <v>56</v>
      </c>
      <c r="Z4" s="25" t="s">
        <v>57</v>
      </c>
      <c r="AA4" s="5" t="s">
        <v>26</v>
      </c>
      <c r="AB4" s="5" t="s">
        <v>27</v>
      </c>
    </row>
    <row r="5" spans="1:28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45928</v>
      </c>
      <c r="F5" s="8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8">
        <v>358094960</v>
      </c>
      <c r="M5" s="26">
        <v>359937662</v>
      </c>
      <c r="N5" s="18" t="s">
        <v>37</v>
      </c>
      <c r="O5" s="19">
        <v>54000</v>
      </c>
      <c r="P5" s="19">
        <v>2880</v>
      </c>
      <c r="Q5" s="20" t="s">
        <v>38</v>
      </c>
      <c r="R5" s="21">
        <v>45375</v>
      </c>
      <c r="S5" s="22">
        <v>3550</v>
      </c>
      <c r="T5" s="22">
        <v>0</v>
      </c>
      <c r="U5" s="22">
        <v>0</v>
      </c>
      <c r="V5" s="24">
        <v>3550</v>
      </c>
      <c r="W5" s="24">
        <f>SUM(V5:V9)</f>
        <v>17340</v>
      </c>
      <c r="X5" s="29" t="s">
        <v>58</v>
      </c>
      <c r="Y5" s="24">
        <v>10260</v>
      </c>
      <c r="Z5" s="24">
        <f>W5-Y5</f>
        <v>7080</v>
      </c>
      <c r="AA5" s="8" t="s">
        <v>39</v>
      </c>
      <c r="AB5" s="9" t="s">
        <v>40</v>
      </c>
    </row>
    <row r="6" spans="1:28" x14ac:dyDescent="0.35">
      <c r="A6" s="7">
        <v>2</v>
      </c>
      <c r="B6" s="13" t="s">
        <v>28</v>
      </c>
      <c r="C6" s="14" t="s">
        <v>29</v>
      </c>
      <c r="D6" s="15" t="s">
        <v>30</v>
      </c>
      <c r="E6" s="16">
        <v>45928</v>
      </c>
      <c r="F6" s="8" t="s">
        <v>31</v>
      </c>
      <c r="G6" s="17" t="s">
        <v>32</v>
      </c>
      <c r="H6" s="17" t="s">
        <v>33</v>
      </c>
      <c r="I6" s="18" t="s">
        <v>34</v>
      </c>
      <c r="J6" s="18" t="s">
        <v>35</v>
      </c>
      <c r="K6" s="18" t="s">
        <v>36</v>
      </c>
      <c r="L6" s="18">
        <v>358094960</v>
      </c>
      <c r="M6" s="18"/>
      <c r="N6" s="18" t="s">
        <v>37</v>
      </c>
      <c r="O6" s="19">
        <v>54000</v>
      </c>
      <c r="P6" s="19">
        <v>2880</v>
      </c>
      <c r="Q6" s="20" t="s">
        <v>38</v>
      </c>
      <c r="R6" s="21">
        <v>45529</v>
      </c>
      <c r="S6" s="22">
        <v>3650</v>
      </c>
      <c r="T6" s="22">
        <v>0</v>
      </c>
      <c r="U6" s="22">
        <v>0</v>
      </c>
      <c r="V6" s="24">
        <v>3650</v>
      </c>
      <c r="W6" s="24">
        <v>0</v>
      </c>
      <c r="X6" s="24">
        <v>0</v>
      </c>
      <c r="Y6" s="24"/>
      <c r="Z6" s="24"/>
      <c r="AA6" s="8" t="s">
        <v>39</v>
      </c>
      <c r="AB6" s="9" t="s">
        <v>41</v>
      </c>
    </row>
    <row r="7" spans="1:28" x14ac:dyDescent="0.35">
      <c r="A7" s="7">
        <v>3</v>
      </c>
      <c r="B7" s="13" t="s">
        <v>28</v>
      </c>
      <c r="C7" s="14" t="s">
        <v>29</v>
      </c>
      <c r="D7" s="15" t="str">
        <f t="shared" ref="D7:D11" si="0">IF(J7&lt;&gt;"",$D$5,"")</f>
        <v>FN25-26-02050</v>
      </c>
      <c r="E7" s="16">
        <v>45928</v>
      </c>
      <c r="F7" s="8" t="s">
        <v>31</v>
      </c>
      <c r="G7" s="17" t="s">
        <v>32</v>
      </c>
      <c r="H7" s="17" t="str">
        <f t="shared" ref="H7:H11" si="1">IF(J7&lt;&gt;"",$H$5,"")</f>
        <v>LO</v>
      </c>
      <c r="I7" s="18" t="s">
        <v>34</v>
      </c>
      <c r="J7" s="18" t="s">
        <v>35</v>
      </c>
      <c r="K7" s="18" t="s">
        <v>36</v>
      </c>
      <c r="L7" s="18">
        <v>358094960</v>
      </c>
      <c r="M7" s="18"/>
      <c r="N7" s="18" t="s">
        <v>37</v>
      </c>
      <c r="O7" s="19">
        <v>54000</v>
      </c>
      <c r="P7" s="19">
        <v>2880</v>
      </c>
      <c r="Q7" s="20" t="s">
        <v>38</v>
      </c>
      <c r="R7" s="21">
        <v>45543</v>
      </c>
      <c r="S7" s="22">
        <v>3550</v>
      </c>
      <c r="T7" s="22">
        <v>0</v>
      </c>
      <c r="U7" s="22">
        <v>0</v>
      </c>
      <c r="V7" s="24">
        <v>3550</v>
      </c>
      <c r="W7" s="24">
        <v>0</v>
      </c>
      <c r="X7" s="24">
        <v>0</v>
      </c>
      <c r="Y7" s="24"/>
      <c r="Z7" s="24"/>
      <c r="AA7" s="8" t="s">
        <v>39</v>
      </c>
      <c r="AB7" s="9" t="s">
        <v>42</v>
      </c>
    </row>
    <row r="8" spans="1:28" x14ac:dyDescent="0.35">
      <c r="A8" s="7">
        <v>4</v>
      </c>
      <c r="B8" s="13" t="s">
        <v>28</v>
      </c>
      <c r="C8" s="14" t="s">
        <v>29</v>
      </c>
      <c r="D8" s="15" t="str">
        <f t="shared" si="0"/>
        <v>FN25-26-02050</v>
      </c>
      <c r="E8" s="16">
        <v>45928</v>
      </c>
      <c r="F8" s="8" t="str">
        <f t="shared" ref="F8:F11" si="2">IF(J8&lt;&gt;"",$F$5,"")</f>
        <v>SANDEEP KUMAR</v>
      </c>
      <c r="G8" s="17" t="str">
        <f t="shared" ref="G8:G11" si="3">IF(J8&lt;&gt;"",$G$5,"")</f>
        <v>SF0062458</v>
      </c>
      <c r="H8" s="17" t="str">
        <f t="shared" si="1"/>
        <v>LO</v>
      </c>
      <c r="I8" s="18" t="s">
        <v>34</v>
      </c>
      <c r="J8" s="18" t="s">
        <v>35</v>
      </c>
      <c r="K8" s="18" t="s">
        <v>36</v>
      </c>
      <c r="L8" s="18">
        <v>358094960</v>
      </c>
      <c r="M8" s="18"/>
      <c r="N8" s="18" t="s">
        <v>37</v>
      </c>
      <c r="O8" s="19">
        <v>54000</v>
      </c>
      <c r="P8" s="19">
        <v>2880</v>
      </c>
      <c r="Q8" s="20" t="s">
        <v>38</v>
      </c>
      <c r="R8" s="21">
        <v>45451</v>
      </c>
      <c r="S8" s="22">
        <v>3550</v>
      </c>
      <c r="T8" s="22">
        <v>1530</v>
      </c>
      <c r="U8" s="22">
        <v>0</v>
      </c>
      <c r="V8" s="24">
        <v>2020</v>
      </c>
      <c r="W8" s="24">
        <v>0</v>
      </c>
      <c r="X8" s="24">
        <v>0</v>
      </c>
      <c r="Y8" s="24"/>
      <c r="Z8" s="24"/>
      <c r="AA8" s="8" t="s">
        <v>39</v>
      </c>
      <c r="AB8" s="9" t="s">
        <v>43</v>
      </c>
    </row>
    <row r="9" spans="1:28" x14ac:dyDescent="0.35">
      <c r="A9" s="7">
        <v>5</v>
      </c>
      <c r="B9" s="13" t="s">
        <v>28</v>
      </c>
      <c r="C9" s="14" t="s">
        <v>29</v>
      </c>
      <c r="D9" s="15" t="str">
        <f t="shared" si="0"/>
        <v>FN25-26-02050</v>
      </c>
      <c r="E9" s="16">
        <v>45928</v>
      </c>
      <c r="F9" s="8" t="str">
        <f t="shared" si="2"/>
        <v>SANDEEP KUMAR</v>
      </c>
      <c r="G9" s="17" t="str">
        <f t="shared" si="3"/>
        <v>SF0062458</v>
      </c>
      <c r="H9" s="17" t="str">
        <f t="shared" si="1"/>
        <v>LO</v>
      </c>
      <c r="I9" s="18" t="s">
        <v>34</v>
      </c>
      <c r="J9" s="18" t="s">
        <v>35</v>
      </c>
      <c r="K9" s="18" t="s">
        <v>36</v>
      </c>
      <c r="L9" s="18">
        <v>358094960</v>
      </c>
      <c r="M9" s="18"/>
      <c r="N9" s="18" t="s">
        <v>37</v>
      </c>
      <c r="O9" s="19">
        <v>54000</v>
      </c>
      <c r="P9" s="19">
        <v>2880</v>
      </c>
      <c r="Q9" s="20" t="s">
        <v>44</v>
      </c>
      <c r="R9" s="21">
        <v>45574</v>
      </c>
      <c r="S9" s="22">
        <v>7450</v>
      </c>
      <c r="T9" s="22">
        <v>2880</v>
      </c>
      <c r="U9" s="22">
        <v>0</v>
      </c>
      <c r="V9" s="24">
        <v>4570</v>
      </c>
      <c r="W9" s="24">
        <v>0</v>
      </c>
      <c r="X9" s="24">
        <v>0</v>
      </c>
      <c r="Y9" s="24"/>
      <c r="Z9" s="24"/>
      <c r="AA9" s="8" t="s">
        <v>39</v>
      </c>
      <c r="AB9" s="9" t="s">
        <v>45</v>
      </c>
    </row>
    <row r="10" spans="1:28" x14ac:dyDescent="0.35">
      <c r="A10" s="7">
        <v>6</v>
      </c>
      <c r="B10" s="13" t="s">
        <v>28</v>
      </c>
      <c r="C10" s="14" t="s">
        <v>29</v>
      </c>
      <c r="D10" s="15" t="str">
        <f t="shared" si="0"/>
        <v>FN25-26-02050</v>
      </c>
      <c r="E10" s="16">
        <v>45928</v>
      </c>
      <c r="F10" s="8" t="str">
        <f t="shared" si="2"/>
        <v>SANDEEP KUMAR</v>
      </c>
      <c r="G10" s="17" t="str">
        <f t="shared" si="3"/>
        <v>SF0062458</v>
      </c>
      <c r="H10" s="17" t="str">
        <f t="shared" si="1"/>
        <v>LO</v>
      </c>
      <c r="I10" s="18" t="s">
        <v>34</v>
      </c>
      <c r="J10" s="18" t="s">
        <v>46</v>
      </c>
      <c r="K10" s="18" t="s">
        <v>47</v>
      </c>
      <c r="L10" s="18">
        <v>358095018</v>
      </c>
      <c r="M10" s="18"/>
      <c r="N10" s="18" t="s">
        <v>37</v>
      </c>
      <c r="O10" s="19">
        <v>54000</v>
      </c>
      <c r="P10" s="19">
        <v>2880</v>
      </c>
      <c r="Q10" s="20" t="s">
        <v>38</v>
      </c>
      <c r="R10" s="21">
        <v>45375</v>
      </c>
      <c r="S10" s="22">
        <v>3550</v>
      </c>
      <c r="T10" s="22">
        <v>0</v>
      </c>
      <c r="U10" s="22">
        <v>0</v>
      </c>
      <c r="V10" s="24">
        <v>3550</v>
      </c>
      <c r="W10" s="24">
        <f>V10</f>
        <v>3550</v>
      </c>
      <c r="X10" s="24" t="s">
        <v>59</v>
      </c>
      <c r="Y10" s="24"/>
      <c r="Z10" s="24"/>
      <c r="AA10" s="9" t="s">
        <v>39</v>
      </c>
      <c r="AB10" s="9" t="s">
        <v>48</v>
      </c>
    </row>
    <row r="11" spans="1:28" x14ac:dyDescent="0.35">
      <c r="A11" s="7">
        <v>7</v>
      </c>
      <c r="B11" s="13" t="s">
        <v>28</v>
      </c>
      <c r="C11" s="14" t="s">
        <v>29</v>
      </c>
      <c r="D11" s="15" t="str">
        <f t="shared" si="0"/>
        <v>FN25-26-02050</v>
      </c>
      <c r="E11" s="16">
        <v>45928</v>
      </c>
      <c r="F11" s="8" t="str">
        <f t="shared" si="2"/>
        <v>SANDEEP KUMAR</v>
      </c>
      <c r="G11" s="17" t="str">
        <f t="shared" si="3"/>
        <v>SF0062458</v>
      </c>
      <c r="H11" s="17" t="str">
        <f t="shared" si="1"/>
        <v>LO</v>
      </c>
      <c r="I11" s="18" t="s">
        <v>49</v>
      </c>
      <c r="J11" s="18" t="s">
        <v>50</v>
      </c>
      <c r="K11" s="18" t="s">
        <v>51</v>
      </c>
      <c r="L11" s="18">
        <v>356860342</v>
      </c>
      <c r="M11" s="18"/>
      <c r="N11" s="18" t="s">
        <v>52</v>
      </c>
      <c r="O11" s="19">
        <v>28000</v>
      </c>
      <c r="P11" s="19">
        <v>1880</v>
      </c>
      <c r="Q11" s="20" t="s">
        <v>53</v>
      </c>
      <c r="R11" s="21">
        <v>45338</v>
      </c>
      <c r="S11" s="22">
        <v>25700</v>
      </c>
      <c r="T11" s="22">
        <v>24440</v>
      </c>
      <c r="U11" s="22">
        <v>0</v>
      </c>
      <c r="V11" s="24">
        <v>1260</v>
      </c>
      <c r="W11" s="24">
        <f>V11</f>
        <v>1260</v>
      </c>
      <c r="X11" s="24" t="s">
        <v>56</v>
      </c>
      <c r="Y11" s="24">
        <v>9713.5</v>
      </c>
      <c r="Z11" s="24">
        <f>W11-Y11</f>
        <v>-8453.5</v>
      </c>
      <c r="AA11" s="8" t="s">
        <v>39</v>
      </c>
      <c r="AB11" s="9" t="s">
        <v>54</v>
      </c>
    </row>
    <row r="13" spans="1:28" x14ac:dyDescent="0.35">
      <c r="T13" s="28"/>
      <c r="U13" s="28">
        <f>SUM(S4:S11)</f>
        <v>51000</v>
      </c>
    </row>
    <row r="14" spans="1:28" x14ac:dyDescent="0.35">
      <c r="S14" s="28" t="s">
        <v>60</v>
      </c>
      <c r="T14" s="28">
        <f>SUM(S14:S17)</f>
        <v>23523.5</v>
      </c>
      <c r="U14" s="27">
        <f>U13-Z5</f>
        <v>43920</v>
      </c>
    </row>
    <row r="15" spans="1:28" x14ac:dyDescent="0.35">
      <c r="S15">
        <v>9713.5</v>
      </c>
      <c r="T15" s="28">
        <f>SUM(T4:T11)</f>
        <v>28850</v>
      </c>
      <c r="U15" s="27">
        <f>-Z11</f>
        <v>8453.5</v>
      </c>
    </row>
    <row r="16" spans="1:28" x14ac:dyDescent="0.35">
      <c r="S16">
        <v>3550</v>
      </c>
      <c r="T16" s="28"/>
      <c r="U16" s="28"/>
    </row>
    <row r="17" spans="19:21" x14ac:dyDescent="0.35">
      <c r="S17">
        <v>10260</v>
      </c>
      <c r="T17" s="28">
        <f>SUM(T14:T15)</f>
        <v>52373.5</v>
      </c>
      <c r="U17" s="28">
        <f>SUM(U14:U15)</f>
        <v>52373.5</v>
      </c>
    </row>
  </sheetData>
  <conditionalFormatting sqref="L6:M9">
    <cfRule type="duplicateValues" dxfId="1" priority="3" stopIfTrue="1"/>
  </conditionalFormatting>
  <conditionalFormatting sqref="L1:L1048576">
    <cfRule type="duplicateValues" dxfId="0" priority="1"/>
  </conditionalFormatting>
  <dataValidations count="8">
    <dataValidation type="list" allowBlank="1" showInputMessage="1" showErrorMessage="1" sqref="AA5:AA11" xr:uid="{74A85050-1A24-41CE-B2A4-DA54ECB84EAE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11" xr:uid="{947BA96A-08EB-4E39-970B-A0B1B6332083}">
      <formula1>Type</formula1>
    </dataValidation>
    <dataValidation type="date" allowBlank="1" showInputMessage="1" showErrorMessage="1" errorTitle="Incorrect Value Entered" error="Enter Valid Date" sqref="N5:N11" xr:uid="{767C7195-D969-4117-8FA4-56346B78542B}">
      <formula1>42370</formula1>
      <formula2>47848</formula2>
    </dataValidation>
    <dataValidation type="custom" allowBlank="1" showInputMessage="1" showErrorMessage="1" sqref="E11" xr:uid="{FB68F89D-5B69-4FC8-89AE-58C18449C448}">
      <formula1>ISNUMBER(E11)*(E11&gt;=DATE(2023,10,1))*(E11&lt;=DATE(2031,12,31))*(INT(E11)=E11)</formula1>
    </dataValidation>
    <dataValidation type="custom" allowBlank="1" showInputMessage="1" showErrorMessage="1" error="Enter Valid Date_x000a_" sqref="E5:E10" xr:uid="{DFAE6FA7-31A2-4650-BC86-D2AD5605F494}">
      <formula1>ISNUMBER(E5)*(E5&gt;=DATE(2023,10,1))*(E5&lt;=DATE(2031,12,31))*(INT(E5)=E5)</formula1>
    </dataValidation>
    <dataValidation allowBlank="1" showErrorMessage="1" sqref="C5 B5:B11" xr:uid="{A47A1F8D-DFCB-4ABF-85F7-4B1FBDA94238}"/>
    <dataValidation type="date" allowBlank="1" showInputMessage="1" showErrorMessage="1" sqref="N4" xr:uid="{90BCDCB8-614D-4B2C-851A-9DFB711F87BD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11" xr:uid="{3E814947-CEAA-44DA-84B5-D161A10DF5B7}">
      <formula1>IF(ISNUMBER(DATE(RIGHT(E5,4),MONTH(LEFT(MID(E5,4,3),2)&amp;"1"),LEFT(E5,2))),E5,9^9)</formula1>
    </dataValidation>
  </dataValidations>
  <hyperlinks>
    <hyperlink ref="E3" location="'Fraud Investigation Report'!G5" display="Home" xr:uid="{3A59EBB3-0C21-44DA-847B-4AF65A1BD6C2}"/>
    <hyperlink ref="V3" location="'Fraud Investigation Report'!G5" display="Home" xr:uid="{87BF6FB5-FC33-4A0E-A87C-360F212EF4F4}"/>
    <hyperlink ref="F3" location="'Loan Outstanding Report'!BG5" display="Loan O/s Report" xr:uid="{BC0C4883-6C38-46D9-9939-9750C73F26A2}"/>
    <hyperlink ref="AA3" location="'Loan Outstanding Report'!BG5" display="Loan O/s Report" xr:uid="{5CA5B59B-9990-42C7-A0A8-5A36F8CAEDD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69FE-9350-401F-91A9-6B398780B70B}">
  <dimension ref="A1"/>
  <sheetViews>
    <sheetView tabSelected="1" topLeftCell="A19" workbookViewId="0">
      <selection activeCell="P27" sqref="P27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2025-12-08T06:46:16Z</dcterms:created>
  <dcterms:modified xsi:type="dcterms:W3CDTF">2025-12-08T10:10:40Z</dcterms:modified>
</cp:coreProperties>
</file>