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4-Dec-25\Hingoli 2\"/>
    </mc:Choice>
  </mc:AlternateContent>
  <xr:revisionPtr revIDLastSave="0" documentId="13_ncr:1_{A0C8F43F-1B0A-4C2E-9980-DE7B7FCE1B10}" xr6:coauthVersionLast="47" xr6:coauthVersionMax="47" xr10:uidLastSave="{00000000-0000-0000-0000-000000000000}"/>
  <bookViews>
    <workbookView xWindow="-110" yWindow="-110" windowWidth="19420" windowHeight="10300" activeTab="1" xr2:uid="{3557497D-C174-444C-9B5C-F6E65A035E24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U12" i="1"/>
  <c r="U11" i="1"/>
  <c r="T11" i="1"/>
  <c r="Y5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<sst xmlns="http://schemas.openxmlformats.org/spreadsheetml/2006/main" count="68" uniqueCount="60">
  <si>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</si>
  <si>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</si>
  <si>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</si>
  <si>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</si>
  <si>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</si>
  <si>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</si>
  <si>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</si>
  <si>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</si>
  <si>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</si>
  <si>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</si>
  <si>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</si>
  <si>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</si>
  <si>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</si>
  <si>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</si>
  <si>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</si>
  <si>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</si>
  <si>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</si>
  <si>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</si>
  <si>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</si>
  <si>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</si>
  <si>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</si>
  <si>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</si>
  <si>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</si>
  <si>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</si>
  <si>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</si>
  <si>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</si>
  <si>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</si>
  <si>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</si>
  <si>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MR3899</t>
  </si>
  <si>
    <t>Hingoli 2</t>
  </si>
  <si>
    <t>FN25-26-02052</t>
  </si>
  <si>
    <t>Pramod Kale</t>
  </si>
  <si>
    <t>SF0060292</t>
  </si>
  <si>
    <t>Branch Manager</t>
  </si>
  <si>
    <t>501525</t>
  </si>
  <si>
    <t>SID951375424183</t>
  </si>
  <si>
    <t>Shakuntala Dnyaneshvar Ghuge</t>
  </si>
  <si>
    <t>16-Nov-2019</t>
  </si>
  <si>
    <t>Pre-Closure Amount Misappropriated</t>
  </si>
  <si>
    <t>Cash Receipt</t>
  </si>
  <si>
    <t>As per the cash receipt, the borrower Shakuntala Dnyaneshvar Ghuge/18491539 paid the Pre-closed amount of Rs 15314/- on 2 Nov 2025 to BM Pramod Kale/SF0060292.
But the BM Pramod did not post in the FIMO.</t>
  </si>
  <si>
    <t>716314</t>
  </si>
  <si>
    <t>SID951376018280</t>
  </si>
  <si>
    <t xml:space="preserve"> VARSHA SHIVTING MASURE</t>
  </si>
  <si>
    <t>16-Nov-2023</t>
  </si>
  <si>
    <t>Collection Amount Misappropriated</t>
  </si>
  <si>
    <t>Digital Payment</t>
  </si>
  <si>
    <t>As per digital payment, borrower  VARSHA SHIVTING MASURE/353669467 paid EMI of Rs 3360/- on 11 Apr 2025 to BM Pramod Kale/SF0060292.
But the BM Pramod did not post in the FIMO.</t>
  </si>
  <si>
    <t>536885</t>
  </si>
  <si>
    <t>SID951374742536</t>
  </si>
  <si>
    <t>GODAVARI MAROTI BARGE</t>
  </si>
  <si>
    <t>06-Aug-2024</t>
  </si>
  <si>
    <t>Loan Card</t>
  </si>
  <si>
    <t>As per the Loan card, borrower  GODAVARI MAROTI BARGE/357921925 paid EMI of Rs 2620/- on 9 Nov  2025 to BM Pramod Kale/SF0060292.
But the BM Pramod did not post in the FIMO.</t>
  </si>
  <si>
    <t>OD</t>
  </si>
  <si>
    <t>Done</t>
  </si>
  <si>
    <t>Remarks</t>
  </si>
  <si>
    <t>Preclosed</t>
  </si>
  <si>
    <t>Diff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</si>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</sst>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A4E07101-3A23-4816-AB05-803CE13B04D5}"/>
    <cellStyle name="Normal 2 2" xfId="4" xr:uid="{A0BAA3D9-9222-4D57-87A0-A581096E7CD1}"/>
    <cellStyle name="Normal 3 19 2" xfId="3" xr:uid="{2F104FC7-57EC-465A-9672-933A42BF37E9}"/>
    <cellStyle name="Normal 3 2" xfId="5" xr:uid="{DDE8A57E-4F52-45A3-BB9B-6B7E01FC0E8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7F849A-35D0-A5BA-B044-45504BB68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4-Dec-25\Hingoli%202\1761734161399_IA%20Fraud%20Investigation%20Report%20MH%20Hingoli-2%20Sep%202025.xlsx" TargetMode="External"/><Relationship Id="rId1" Type="http://schemas.openxmlformats.org/officeDocument/2006/relationships/externalLinkPath" Target="1761734161399_IA%20Fraud%20Investigation%20Report%20MH%20Hingoli-2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B9A8-2943-41AC-ACA3-E56C3C9DC732}">
  <dimension ref="A1:AA14"/>
  <sheetViews>
    <sheetView topLeftCell="H1" workbookViewId="0">
      <selection activeCell="U14" sqref="U14"/>
    </sheetView>
  </sheetViews>
  <sheetFormatPr defaultRowHeight="14.5" x14ac:dyDescent="0.35"/>
  <cols>
    <col min="1" max="1" width="8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24.17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5.7265625" customWidth="1"/>
    <col min="21" max="21" width="13.6328125" customWidth="1"/>
    <col min="22" max="22" width="15.1796875" bestFit="1" customWidth="1"/>
    <col min="23" max="25" width="15.1796875" customWidth="1"/>
    <col min="26" max="26" width="18.36328125" bestFit="1" customWidth="1"/>
    <col min="27" max="27" width="158.90625" bestFit="1" customWidth="1"/>
  </cols>
  <sheetData>
    <row r="1" spans="1:27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 t="s">
        <v>4</v>
      </c>
      <c r="AA3" s="9"/>
    </row>
    <row r="4" spans="1:27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 t="s">
        <v>56</v>
      </c>
      <c r="X4" s="25" t="s">
        <v>57</v>
      </c>
      <c r="Y4" s="25" t="s">
        <v>58</v>
      </c>
      <c r="Z4" s="5" t="s">
        <v>26</v>
      </c>
      <c r="AA4" s="5" t="s">
        <v>27</v>
      </c>
    </row>
    <row r="5" spans="1:27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45929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18491539</v>
      </c>
      <c r="M5" s="18"/>
      <c r="N5" s="15" t="s">
        <v>37</v>
      </c>
      <c r="O5" s="19">
        <v>31116</v>
      </c>
      <c r="P5" s="19">
        <v>1645</v>
      </c>
      <c r="Q5" s="20" t="s">
        <v>38</v>
      </c>
      <c r="R5" s="21">
        <v>45598</v>
      </c>
      <c r="S5" s="19">
        <v>15314</v>
      </c>
      <c r="T5" s="19">
        <v>0</v>
      </c>
      <c r="U5" s="19">
        <v>0</v>
      </c>
      <c r="V5" s="24">
        <v>15314</v>
      </c>
      <c r="W5" s="24" t="s">
        <v>54</v>
      </c>
      <c r="X5" s="24">
        <v>16214.64</v>
      </c>
      <c r="Y5" s="24">
        <f>V5-X5</f>
        <v>-900.63999999999942</v>
      </c>
      <c r="Z5" s="8" t="s">
        <v>39</v>
      </c>
      <c r="AA5" s="22" t="s">
        <v>40</v>
      </c>
    </row>
    <row r="6" spans="1:27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FN25-26-02052</v>
      </c>
      <c r="E6" s="15">
        <v>45929</v>
      </c>
      <c r="F6" s="8" t="str">
        <f>IF(J6&lt;&gt;"", $F$5, "")</f>
        <v>Pramod Kale</v>
      </c>
      <c r="G6" s="16" t="str">
        <f>IF(J6&lt;&gt;"", $G$5, "")</f>
        <v>SF0060292</v>
      </c>
      <c r="H6" s="16" t="str">
        <f>IF(J6&lt;&gt;"", $H$5, "")</f>
        <v>Branch Manager</v>
      </c>
      <c r="I6" s="17" t="s">
        <v>41</v>
      </c>
      <c r="J6" s="17" t="s">
        <v>42</v>
      </c>
      <c r="K6" s="17" t="s">
        <v>43</v>
      </c>
      <c r="L6" s="18">
        <v>353669467</v>
      </c>
      <c r="M6" s="18"/>
      <c r="N6" s="15" t="s">
        <v>44</v>
      </c>
      <c r="O6" s="19">
        <v>63000</v>
      </c>
      <c r="P6" s="19">
        <v>3360</v>
      </c>
      <c r="Q6" s="20" t="s">
        <v>45</v>
      </c>
      <c r="R6" s="21">
        <v>45758</v>
      </c>
      <c r="S6" s="19">
        <v>3360</v>
      </c>
      <c r="T6" s="19">
        <v>0</v>
      </c>
      <c r="U6" s="19">
        <v>0</v>
      </c>
      <c r="V6" s="24">
        <v>3360</v>
      </c>
      <c r="W6" s="24" t="s">
        <v>55</v>
      </c>
      <c r="X6" s="24"/>
      <c r="Y6" s="24"/>
      <c r="Z6" s="8" t="s">
        <v>46</v>
      </c>
      <c r="AA6" s="22" t="s">
        <v>47</v>
      </c>
    </row>
    <row r="7" spans="1:27" x14ac:dyDescent="0.35">
      <c r="A7" s="7">
        <v>3</v>
      </c>
      <c r="B7" s="12" t="s">
        <v>28</v>
      </c>
      <c r="C7" s="13" t="s">
        <v>29</v>
      </c>
      <c r="D7" s="14" t="str">
        <f t="shared" ref="D7" si="0">IF(J7&lt;&gt;"", $D$5, "")</f>
        <v>FN25-26-02052</v>
      </c>
      <c r="E7" s="15">
        <v>45934</v>
      </c>
      <c r="F7" s="8" t="str">
        <f t="shared" ref="F7" si="1">IF(J7&lt;&gt;"", $F$5, "")</f>
        <v>Pramod Kale</v>
      </c>
      <c r="G7" s="16" t="str">
        <f t="shared" ref="G7" si="2">IF(J7&lt;&gt;"", $G$5, "")</f>
        <v>SF0060292</v>
      </c>
      <c r="H7" s="16" t="str">
        <f t="shared" ref="H7" si="3">IF(J7&lt;&gt;"", $H$5, "")</f>
        <v>Branch Manager</v>
      </c>
      <c r="I7" s="17" t="s">
        <v>48</v>
      </c>
      <c r="J7" s="17" t="s">
        <v>49</v>
      </c>
      <c r="K7" s="17" t="s">
        <v>50</v>
      </c>
      <c r="L7" s="18">
        <v>357921925</v>
      </c>
      <c r="M7" s="18"/>
      <c r="N7" s="15" t="s">
        <v>51</v>
      </c>
      <c r="O7" s="19">
        <v>58000</v>
      </c>
      <c r="P7" s="19">
        <v>2620</v>
      </c>
      <c r="Q7" s="20" t="s">
        <v>45</v>
      </c>
      <c r="R7" s="21">
        <v>45574</v>
      </c>
      <c r="S7" s="19">
        <v>2620</v>
      </c>
      <c r="T7" s="19">
        <v>0</v>
      </c>
      <c r="U7" s="19">
        <v>0</v>
      </c>
      <c r="V7" s="24">
        <v>2620</v>
      </c>
      <c r="W7" s="24" t="s">
        <v>55</v>
      </c>
      <c r="X7" s="24"/>
      <c r="Y7" s="24"/>
      <c r="Z7" s="8" t="s">
        <v>52</v>
      </c>
      <c r="AA7" s="22" t="s">
        <v>53</v>
      </c>
    </row>
    <row r="11" spans="1:27" x14ac:dyDescent="0.35">
      <c r="S11" s="26" t="s">
        <v>59</v>
      </c>
      <c r="T11" s="26">
        <f>SUM(S11:S14)</f>
        <v>22194.639999999999</v>
      </c>
      <c r="U11" s="27">
        <f>SUM(S5:S7)</f>
        <v>21294</v>
      </c>
    </row>
    <row r="12" spans="1:27" x14ac:dyDescent="0.35">
      <c r="S12">
        <v>16214.64</v>
      </c>
      <c r="T12" s="26"/>
      <c r="U12" s="27">
        <f>-Y5</f>
        <v>900.63999999999942</v>
      </c>
    </row>
    <row r="13" spans="1:27" x14ac:dyDescent="0.35">
      <c r="S13">
        <v>3360</v>
      </c>
      <c r="T13" s="26"/>
      <c r="U13" s="26"/>
    </row>
    <row r="14" spans="1:27" x14ac:dyDescent="0.35">
      <c r="S14">
        <v>2620</v>
      </c>
      <c r="T14" s="26">
        <f>SUM(T11:T12)</f>
        <v>22194.639999999999</v>
      </c>
      <c r="U14" s="26">
        <f>SUM(U11:U12)</f>
        <v>22194.639999999999</v>
      </c>
    </row>
  </sheetData>
  <conditionalFormatting sqref="L5:M7">
    <cfRule type="duplicateValues" dxfId="0" priority="2" stopIfTrue="1"/>
  </conditionalFormatting>
  <dataValidations count="9">
    <dataValidation type="custom" allowBlank="1" showInputMessage="1" showErrorMessage="1" error="Enter Valid date_x000a_" sqref="E6" xr:uid="{19D3E865-4176-4C3F-A44D-74FB23828AB6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7" xr:uid="{642F66E9-270C-45B1-BE5F-37F999D15D63}">
      <formula1>42370</formula1>
      <formula2>47848</formula2>
    </dataValidation>
    <dataValidation type="custom" allowBlank="1" showInputMessage="1" showErrorMessage="1" error="Enter Valid Date_x000a_" sqref="E5" xr:uid="{328278F2-8282-4A88-8402-BCDBFAC0804E}">
      <formula1>ISNUMBER(E5) * (E5&gt;=DATE(2023,10,1)) * (E5&lt;=DATE(2031,12,31)) * (INT(E5)=E5)</formula1>
    </dataValidation>
    <dataValidation type="custom" allowBlank="1" showInputMessage="1" showErrorMessage="1" sqref="E7" xr:uid="{D01C5C48-6D60-46FD-A6B8-46B3E9B271AE}">
      <formula1>ISNUMBER(E7) * (E7&gt;=DATE(2023,10,1)) * (E7&lt;=DATE(2031,12,31)) * (INT(E7)=E7)</formula1>
    </dataValidation>
    <dataValidation type="date" allowBlank="1" showInputMessage="1" showErrorMessage="1" sqref="N4" xr:uid="{D6E00918-EA61-48ED-9735-364D82E66028}">
      <formula1>36526</formula1>
      <formula2>47848</formula2>
    </dataValidation>
    <dataValidation type="list" allowBlank="1" showInputMessage="1" showErrorMessage="1" sqref="Q5:Q7" xr:uid="{80E82F04-7E62-4627-B9B9-230B44F5E6F2}">
      <formula1>Type</formula1>
    </dataValidation>
    <dataValidation type="list" allowBlank="1" showInputMessage="1" showErrorMessage="1" sqref="Z5:Z7" xr:uid="{3360CC7B-8605-486B-BC64-4A8E6253182B}">
      <formula1>"Loan Card,Digital Payment,Cash Receipt,Borrower Written Statement,Deliquent Staff Written Statement,Center Meeting Register,Hand Written Receipt"</formula1>
    </dataValidation>
    <dataValidation allowBlank="1" showErrorMessage="1" sqref="C5 B5:B7" xr:uid="{7F323A62-1159-4917-8CFF-19C34B4D507B}"/>
    <dataValidation type="date" operator="lessThanOrEqual" allowBlank="1" showInputMessage="1" showErrorMessage="1" errorTitle="Incorrect date Entered" error="Enter in Valid Date Format_x000a_ " promptTitle="Enter Valid Date" sqref="R5:R7" xr:uid="{39664616-B742-4298-AE44-409D8B024119}">
      <formula1>IF(ISNUMBER(DATE(RIGHT(E5,4),MONTH(LEFT(MID(E5,4,3),2)&amp;"1"),LEFT(E5,2))),E5,9^9)</formula1>
    </dataValidation>
  </dataValidations>
  <hyperlinks>
    <hyperlink ref="E3" location="'Fraud Investigation Report'!G5" display="Home" xr:uid="{D759897A-7E08-4553-BC13-FC3586D8FF42}"/>
    <hyperlink ref="V3" location="'Fraud Investigation Report'!G5" display="Home" xr:uid="{F953A7F0-3CA6-482C-BDCB-6B71CF757845}"/>
    <hyperlink ref="F3" location="'Loan Outstanding Report'!BG5" display="Loan O/s Report" xr:uid="{5A328FF7-A752-4A12-8FA5-5CE07586A270}"/>
    <hyperlink ref="Z3" location="'Loan Outstanding Report'!BG5" display="Loan O/s Report" xr:uid="{62C320C1-5A22-4E9E-8127-D982156D904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1345-C81A-4739-A0DE-E6C948EC7C91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2025-12-04T06:24:04Z</dcterms:created>
  <dcterms:modified xsi:type="dcterms:W3CDTF">2025-12-04T06:43:01Z</dcterms:modified>
</cp:coreProperties>
</file>