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om 1st Aug-25 clv and css report/Dhamdah/"/>
    </mc:Choice>
  </mc:AlternateContent>
  <xr:revisionPtr revIDLastSave="22" documentId="13_ncr:1_{811FB02F-999D-4EA5-BBDF-E39A6AAC2A45}" xr6:coauthVersionLast="47" xr6:coauthVersionMax="47" xr10:uidLastSave="{FC1D497F-8DE3-4F36-844A-965E9660F98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<sst xmlns="http://schemas.openxmlformats.org/spreadsheetml/2006/main" count="349" uniqueCount="301">
  <si>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</si>
  <si>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</si>
  <si>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</si>
  <si>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</si>
  <si>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</si>
  <si>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</si>
  <si>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</si>
  <si>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</si>
  <si>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</si>
  <si>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</si>
  <si>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</si>
  <si>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</si>
  <si>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</si>
  <si>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</si>
  <si>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</si>
  <si>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</si>
  <si>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</si>
  <si>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</si>
  <si>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</si>
  <si>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</si>
  <si>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</si>
  <si>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</si>
  <si>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</si>
  <si>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</si>
  <si>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</si>
  <si>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</si>
  <si>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</si>
  <si>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</si>
  <si>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</si>
  <si>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</si>
  <si>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</si>
  <si>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</si>
  <si>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</si>
  <si>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</si>
  <si>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</si>
  <si>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</si>
  <si>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</si>
  <si>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</si>
  <si>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</si>
  <si>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</si>
  <si>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</si>
  <si>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</si>
  <si>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</si>
  <si>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</si>
  <si>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</si>
  <si>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</si>
  <si>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</si>
  <si>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</si>
  <si>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</si>
  <si>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</si>
  <si>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</si>
  <si>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</si>
  <si>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</si>
  <si>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</si>
  <si>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</si>
  <si>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</si>
  <si>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</si>
  <si>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</si>
  <si>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</si>
  <si>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</si>
  <si>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</si>
  <si>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</si>
  <si>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</si>
  <si>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</si>
  <si>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</si>
  <si>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</si>
  <si>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</si>
  <si>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</si>
  <si>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</si>
  <si>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</si>
  <si>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</si>
  <si>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</si>
  <si>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</si>
  <si>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</si>
  <si>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</si>
  <si>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</si>
  <si>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</si>
  <si>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</si>
  <si>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</si>
  <si>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</si>
  <si>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</si>
  <si>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</si>
  <si>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</si>
  <si>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</si>
  <si>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</si>
  <si>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</si>
  <si>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</si>
  <si>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</si>
  <si>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</si>
  <si>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</si>
  <si>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</si>
  <si>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</si>
  <si>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</si>
  <si>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</si>
  <si>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</si>
  <si>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</si>
  <si>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</si>
  <si>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</si>
  <si>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</si>
  <si>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</si>
  <si>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</si>
  <si>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</si>
  <si>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</si>
  <si>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</si>
  <si>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</si>
  <si>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</si>
  <si>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</si>
  <si>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</si>
  <si>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</si>
  <si>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</si>
  <si>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</si>
  <si>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</si>
  <si>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</si>
  <si>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</si>
  <si>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</si>
  <si>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</si>
  <si>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</si>
  <si>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</si>
  <si>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</si>
  <si>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</si>
  <si>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</si>
  <si>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</si>
  <si>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</si>
  <si>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</si>
  <si>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</si>
  <si>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</si>
  <si>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</si>
  <si>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</si>
  <si>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</si>
  <si>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</si>
  <si>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</si>
  <si>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</si>
  <si>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</si>
  <si>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</si>
  <si>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</si>
  <si>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</si>
  <si>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</si>
  <si>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</si>
  <si>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</si>
  <si>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</si>
  <si>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</si>
  <si>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</si>
  <si>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</si>
  <si>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</si>
  <si>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</si>
  <si>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</si>
  <si>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</si>
  <si>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</si>
  <si>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</si>
  <si>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</si>
  <si>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</si>
  <si>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</si>
  <si>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</si>
  <si>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</si>
  <si>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</si>
  <si>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</si>
  <si>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</si>
  <si>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</si>
  <si>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</si>
  <si>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</si>
  <si>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</si>
  <si>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</si>
  <si>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</si>
  <si>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</si>
  <si>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</si>
  <si>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</si>
  <si>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</si>
  <si>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</si>
  <si>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</si>
  <si>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</si>
  <si>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</si>
  <si>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</si>
  <si>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</si>
  <si>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</si>
  <si>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</si>
  <si>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</si>
  <si>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</si>
  <si>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</si>
  <si>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</si>
  <si>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</si>
  <si>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</si>
  <si>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</si>
  <si>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</si>
  <si>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</si>
  <si>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</si>
  <si>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</si>
  <si>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</si>
  <si>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</si>
  <si>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</si>
  <si>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</si>
  <si>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</si>
  <si>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</si>
  <si>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</si>
  <si>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</si>
  <si>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</si>
  <si>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</si>
  <si>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</si>
  <si>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</si>
  <si>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</si>
  <si>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</si>
  <si>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</si>
  <si>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</si>
  <si>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</si>
  <si>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</si>
  <si>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</si>
  <si>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</si>
  <si>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</si>
  <si>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</si>
  <si>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</si>
  <si>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</si>
  <si>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</si>
  <si>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</si>
  <si>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</si>
  <si>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</si>
  <si>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</si>
  <si>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</si>
  <si>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</si>
  <si>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</si>
  <si>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</si>
  <si>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</si>
  <si>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</si>
  <si>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</si>
  <si>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</si>
  <si>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</si>
  <si>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</si>
  <si>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</si>
  <si>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</si>
  <si>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</si>
  <si>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</si>
  <si>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</si>
  <si>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</si>
  <si>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</si>
  <si>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</si>
  <si>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</si>
  <si>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</si>
  <si>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</si>
  <si>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</si>
  <si>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</si>
  <si>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</si>
  <si>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</si>
  <si>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</si>
  <si>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</si>
  <si>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</si>
  <si>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</si>
  <si>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</si>
  <si>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</si>
  <si>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</si>
  <si>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</si>
  <si>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</si>
  <si>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</si>
  <si>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Raipur</t>
  </si>
  <si>
    <t>Bhilai</t>
  </si>
  <si>
    <t>CHGL2047</t>
  </si>
  <si>
    <t>Dhamdha</t>
  </si>
  <si>
    <t>Gandai</t>
  </si>
  <si>
    <t>SF0048906</t>
  </si>
  <si>
    <t>Kaleshwar Sahu</t>
  </si>
  <si>
    <t>328213</t>
  </si>
  <si>
    <t>taj</t>
  </si>
  <si>
    <t>Chetana</t>
  </si>
  <si>
    <t>SSF3961028</t>
  </si>
  <si>
    <t>OBC</t>
  </si>
  <si>
    <t>HINDU</t>
  </si>
  <si>
    <t>Agriculture &amp; Farming</t>
  </si>
  <si>
    <t>ISWARI BAI JANGADE</t>
  </si>
  <si>
    <t>15-Jun-2023</t>
  </si>
  <si>
    <t>Thu</t>
  </si>
  <si>
    <t>1</t>
  </si>
  <si>
    <t>1 Yrs</t>
  </si>
  <si>
    <t>15 Jun 2023</t>
  </si>
  <si>
    <t>&lt;= 2 Years</t>
  </si>
  <si>
    <t>09-Aug-2023</t>
  </si>
  <si>
    <t>16-Jan-2025</t>
  </si>
  <si>
    <t>Sub</t>
  </si>
  <si>
    <t>Open</t>
  </si>
  <si>
    <t>8817345583</t>
  </si>
  <si>
    <t>Praveen kumar kaiwart/SF0074281</t>
  </si>
  <si>
    <t>As per Cas Reciept, Borrower Paid to BM  Sadanand Dadsena/SF0046415 Pre-clousre amount of Rs. 41711/- on 22-08-2023 But BM  Sadanand Dadsena/SF0046415 paid 17 EMI 2240= total 38080/- on Dated 10-09-2023, 06-10 2023, 26-11-2023, 25-12-2023, 11-01-2024, 23-02-2024, 20-03-2024, 28-04-2024, 25-05-2024, 26-06-2024, 30-07-2024, 31-08-2024, 30-09-2024, 11-10-2024, 29-11-2024, 15-12-2024 &amp; 16-01-2025 Remaining amount Rs.3631/- not accounted in FIMO.</t>
  </si>
  <si>
    <t>Sadanand Dadsena</t>
  </si>
  <si>
    <t>SF0046415</t>
  </si>
  <si>
    <t>Branch Manager</t>
  </si>
  <si>
    <t>CSS</t>
  </si>
  <si>
    <t>Tulasiram Rajak/SF0007638</t>
  </si>
  <si>
    <t>Dhaneshwar lal yadav/SF0026006</t>
  </si>
  <si>
    <t>Suresh kumar pradhan/SF0005800</t>
  </si>
  <si>
    <t>Deependra shrivastava/SF0002115</t>
  </si>
  <si>
    <t>Terminated</t>
  </si>
  <si>
    <t>As per the complaint CSS, verification it was observed that one Borrower Iswari bai jangade paid Pre closer amount Rs.41711/- on Date. 22-08-2023 to Previous BM Sadanand Dadsena/SF0046415 he self paying EMI Every month &amp; the Branch manager has forged the signature of the loan officer on the cash receipt.</t>
  </si>
  <si>
    <t>Dual Staff</t>
  </si>
  <si>
    <t>Tulasiram Rajak</t>
  </si>
  <si>
    <t>SF0007638</t>
  </si>
  <si>
    <t>Cluster Manager</t>
  </si>
  <si>
    <t xml:space="preserve">Available &amp; Updated </t>
  </si>
  <si>
    <t>Robindra Pande</t>
  </si>
  <si>
    <t>SF0040835</t>
  </si>
  <si>
    <t>Branch Quality Manager</t>
  </si>
  <si>
    <t>FIR Not Filled</t>
  </si>
  <si>
    <t>08:00AM</t>
  </si>
  <si>
    <t>As per Cash Reciept, Borrower Paid to BM  Sadanand Dadsena/SF0046415 Pre-clousre amount of Rs. 41711/- on 22-08-2023 But BM  Sadanand Dadsena/SF0046415 paid 17 EMI 2240= total 38080/- on Dated 10-09-2023, 06-10 2023, 26-11-2023, 25-12-2023, 11-01-2024, 23-02-2024, 20-03-2024, 28-04-2024, 25-05-2024, 26-06-2024, 30-07-2024, 31-08-2024, 30-09-2024, 11-10-2024, 29-11-2024, 15-12-2024 &amp; 16-01-2025 Remaining amount Rs.3631/- not accounted in FIMO.</t>
  </si>
  <si>
    <t>FN25-26-02057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</si>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</sst>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CHGL2047</v>
      </c>
      <c r="D5" s="63" t="str">
        <f>IF('Physical Cash at Safe'!D28="Yes", 'Physical Cash at Safe'!B4, 'Borrower Wise Details'!C5)</f>
        <v>Dhamdha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45889</v>
      </c>
      <c r="H5" s="107" t="s">
        <v>281</v>
      </c>
      <c r="I5" s="61">
        <v>45902</v>
      </c>
      <c r="J5" s="74" t="str">
        <f>IF('Physical Cash at Safe'!D28="Yes",'Physical Cash at Safe'!E28,IF('Borrower Wise Details'!D5&lt;&gt;"",'Borrower Wise Details'!D5,""))</f>
        <v>FN25-26-02057</v>
      </c>
      <c r="K5" s="81">
        <v>1</v>
      </c>
      <c r="L5" s="82">
        <v>41711</v>
      </c>
      <c r="M5" s="82">
        <v>38080</v>
      </c>
      <c r="N5" s="82" t="s">
        <v>282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Sadanand Dadsena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SF0046415</v>
      </c>
      <c r="U5" s="77" t="s">
        <v>286</v>
      </c>
      <c r="V5" s="61">
        <v>45709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300</v>
      </c>
      <c r="Z5" s="61">
        <v>45902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41711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38080</v>
      </c>
      <c r="AE5" s="126">
        <f>IF(AND(AC5="", AD5=""), "", IF(AD5="", AC5, AC5 - IF(ISNUMBER(AD5), AD5, 0)))</f>
        <v>3631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45908</v>
      </c>
      <c r="AH5" s="70" t="s">
        <v>287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CHGL2047</v>
      </c>
      <c r="C5" s="50" t="str">
        <f>IF('Fraud Investigation Report'!D5="", "", 'Fraud Investigation Report'!D5)</f>
        <v>Dhamdha</v>
      </c>
      <c r="D5" s="68" t="str">
        <f>IF(OR('Fraud Investigation Report'!R5="", 'Fraud Investigation Report'!R5=0), "", 'Fraud Investigation Report'!R5)</f>
        <v>Sadanand Dadsena</v>
      </c>
      <c r="E5" s="68" t="str">
        <f>IF(OR('Fraud Investigation Report'!T5="", 'Fraud Investigation Report'!T5=0), "", 'Fraud Investigation Report'!T5)</f>
        <v>SF0046415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FN25-26-02057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41711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41711</v>
      </c>
      <c r="O5" s="69">
        <f>IF('Fraud Investigation Report'!AD5="", "", 'Fraud Investigation Report'!AD5)</f>
        <v>38080</v>
      </c>
      <c r="P5" s="126">
        <f>IF(AND(N5="", O5=""), "", IF(O5="", N5, N5 - IF(ISNUMBER(O5), O5, 0)))</f>
        <v>3631</v>
      </c>
      <c r="Q5" s="49"/>
      <c r="R5" s="84" t="s">
        <v>296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1" sqref="C1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45895</v>
      </c>
      <c r="C6" s="18">
        <v>45894</v>
      </c>
      <c r="D6" s="18">
        <v>45895</v>
      </c>
      <c r="E6" s="19">
        <v>0.28125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47</v>
      </c>
      <c r="C11" s="23">
        <f>B11*A11</f>
        <v>23500</v>
      </c>
      <c r="D11" s="25">
        <v>47</v>
      </c>
      <c r="E11" s="23">
        <f t="shared" ref="E11:E17" si="0">D11*A11</f>
        <v>23500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58</v>
      </c>
      <c r="C18" s="23">
        <f>B18</f>
        <v>58</v>
      </c>
      <c r="D18" s="27">
        <v>58</v>
      </c>
      <c r="E18" s="28">
        <f>D18</f>
        <v>58</v>
      </c>
    </row>
    <row r="19" spans="1:5" ht="14.5" x14ac:dyDescent="0.35">
      <c r="A19" s="29"/>
      <c r="B19" s="30" t="s">
        <v>76</v>
      </c>
      <c r="C19" s="31">
        <f>SUM(C10:C18)</f>
        <v>25328</v>
      </c>
      <c r="D19" s="30" t="s">
        <v>76</v>
      </c>
      <c r="E19" s="31">
        <f>SUM(E10:E18)</f>
        <v>25328</v>
      </c>
    </row>
    <row r="20" spans="1:5" ht="30" customHeight="1" x14ac:dyDescent="0.35">
      <c r="A20" s="145" t="s">
        <v>97</v>
      </c>
      <c r="B20" s="146"/>
      <c r="C20" s="32">
        <v>25328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219</v>
      </c>
      <c r="B32" s="38" t="s">
        <v>288</v>
      </c>
      <c r="C32" s="37" t="s">
        <v>82</v>
      </c>
      <c r="D32" s="155" t="s">
        <v>292</v>
      </c>
      <c r="E32" s="156"/>
    </row>
    <row r="33" spans="1:5" ht="18" customHeight="1" x14ac:dyDescent="0.35">
      <c r="A33" s="37" t="s">
        <v>83</v>
      </c>
      <c r="B33" s="106">
        <v>244</v>
      </c>
      <c r="C33" s="39" t="s">
        <v>84</v>
      </c>
      <c r="D33" s="149">
        <v>293</v>
      </c>
      <c r="E33" s="150"/>
    </row>
    <row r="34" spans="1:5" ht="26" x14ac:dyDescent="0.35">
      <c r="A34" s="39" t="s">
        <v>220</v>
      </c>
      <c r="B34" s="38" t="s">
        <v>289</v>
      </c>
      <c r="C34" s="39" t="s">
        <v>221</v>
      </c>
      <c r="D34" s="151" t="s">
        <v>293</v>
      </c>
      <c r="E34" s="152"/>
    </row>
    <row r="35" spans="1:5" ht="26" x14ac:dyDescent="0.35">
      <c r="A35" s="39" t="s">
        <v>222</v>
      </c>
      <c r="B35" s="38" t="s">
        <v>290</v>
      </c>
      <c r="C35" s="39" t="s">
        <v>224</v>
      </c>
      <c r="D35" s="151" t="s">
        <v>294</v>
      </c>
      <c r="E35" s="152"/>
    </row>
    <row r="36" spans="1:5" ht="25.5" customHeight="1" x14ac:dyDescent="0.35">
      <c r="A36" s="39" t="s">
        <v>223</v>
      </c>
      <c r="B36" s="38" t="s">
        <v>291</v>
      </c>
      <c r="C36" s="39" t="s">
        <v>225</v>
      </c>
      <c r="D36" s="153" t="s">
        <v>295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CHGL2047</v>
      </c>
      <c r="C5" s="119" t="str">
        <f>IF('Loan Outstanding Report'!$H$5="", "", 'Loan Outstanding Report'!$H$5)</f>
        <v>Dhamdha</v>
      </c>
      <c r="D5" s="41" t="s">
        <v>299</v>
      </c>
      <c r="E5" s="65">
        <v>45902</v>
      </c>
      <c r="F5" s="38" t="s">
        <v>278</v>
      </c>
      <c r="G5" s="49" t="s">
        <v>279</v>
      </c>
      <c r="H5" s="49" t="s">
        <v>280</v>
      </c>
      <c r="I5" s="120" t="s">
        <v>257</v>
      </c>
      <c r="J5" s="120" t="s">
        <v>260</v>
      </c>
      <c r="K5" s="120" t="s">
        <v>264</v>
      </c>
      <c r="L5" s="11">
        <v>351784973</v>
      </c>
      <c r="M5" s="65" t="s">
        <v>265</v>
      </c>
      <c r="N5" s="124">
        <v>42000</v>
      </c>
      <c r="O5" s="124">
        <v>2240</v>
      </c>
      <c r="P5" s="121" t="s">
        <v>140</v>
      </c>
      <c r="Q5" s="80">
        <v>45160</v>
      </c>
      <c r="R5" s="124">
        <v>41711</v>
      </c>
      <c r="S5" s="124">
        <v>38080</v>
      </c>
      <c r="T5" s="124">
        <v>0</v>
      </c>
      <c r="U5" s="125">
        <f t="shared" ref="U5" si="0">IF(AND(ISBLANK(R5),ISBLANK(S5),ISBLANK(T5)),"",R5-(S5+T5))</f>
        <v>3631</v>
      </c>
      <c r="V5" s="117" t="s">
        <v>203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E5" sqref="E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0898437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30">
        <v>45697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0">
        <v>45697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35293</v>
      </c>
      <c r="J5" s="38" t="s">
        <v>254</v>
      </c>
      <c r="K5" s="84">
        <v>35293</v>
      </c>
      <c r="L5" s="84" t="s">
        <v>255</v>
      </c>
      <c r="M5" s="38" t="s">
        <v>256</v>
      </c>
      <c r="N5" s="84">
        <v>52840</v>
      </c>
      <c r="O5" s="84" t="s">
        <v>257</v>
      </c>
      <c r="P5" s="84">
        <v>77512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351784973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28396.89</v>
      </c>
      <c r="AN5" s="112">
        <v>11923.11</v>
      </c>
      <c r="AO5" s="112">
        <v>40320</v>
      </c>
      <c r="AP5" s="112">
        <v>13603.11</v>
      </c>
      <c r="AQ5" s="112">
        <v>1059.8900000000001</v>
      </c>
      <c r="AR5" s="112">
        <v>14663</v>
      </c>
      <c r="AS5" s="112">
        <v>13603.11</v>
      </c>
      <c r="AT5" s="112">
        <v>1059.8900000000001</v>
      </c>
      <c r="AU5" s="112">
        <v>14663</v>
      </c>
      <c r="AV5" s="84">
        <v>25</v>
      </c>
      <c r="AW5" s="84">
        <v>200</v>
      </c>
      <c r="AX5" s="84" t="s">
        <v>273</v>
      </c>
      <c r="AY5" s="108"/>
      <c r="AZ5" s="84"/>
      <c r="BA5" s="84"/>
      <c r="BB5" s="84" t="s">
        <v>274</v>
      </c>
      <c r="BC5" s="84"/>
      <c r="BD5" s="108"/>
      <c r="BE5" s="84">
        <v>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45902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41711</v>
      </c>
      <c r="BQ5" s="117" t="s">
        <v>203</v>
      </c>
      <c r="BR5" s="118" t="s">
        <v>298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2025-10-14T09:10:03Z</dcterms:modified>
</cp:coreProperties>
</file>