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Sep-25\Himatnagar\"/>
    </mc:Choice>
  </mc:AlternateContent>
  <xr:revisionPtr revIDLastSave="0" documentId="13_ncr:1_{0DBD4F48-5850-4CF7-BC39-A39A00BC4E32}" xr6:coauthVersionLast="36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0" yWindow="0" windowWidth="23040" windowHeight="807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</workbook>
</file>

<file path=xl/calcChain.xml><?xml version="1.0" encoding="utf-8"?>
<calcChain xmlns="http://schemas.openxmlformats.org/spreadsheetml/2006/main">
  <c r="BP5" i="21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<sst xmlns="http://schemas.openxmlformats.org/spreadsheetml/2006/main" count="335" uniqueCount="286">
  <si>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</si>
  <si>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</si>
  <si>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</si>
  <si>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</si>
  <si>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</si>
  <si>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</si>
  <si>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</si>
  <si>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</si>
  <si>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</si>
  <si>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</si>
  <si>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</si>
  <si>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</si>
  <si>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</si>
  <si>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</si>
  <si>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</si>
  <si>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</si>
  <si>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</si>
  <si>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</si>
  <si>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</si>
  <si>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</si>
  <si>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</si>
  <si>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</si>
  <si>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</si>
  <si>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</si>
  <si>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</si>
  <si>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</si>
  <si>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</si>
  <si>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</si>
  <si>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</si>
  <si>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</si>
  <si>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</si>
  <si>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</si>
  <si>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</si>
  <si>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</si>
  <si>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</si>
  <si>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</si>
  <si>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</si>
  <si>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</si>
  <si>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</si>
  <si>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</si>
  <si>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</si>
  <si>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</si>
  <si>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</si>
  <si>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</si>
  <si>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</si>
  <si>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</si>
  <si>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</si>
  <si>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</si>
  <si>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</si>
  <si>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</si>
  <si>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</si>
  <si>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</si>
  <si>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</si>
  <si>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</si>
  <si>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</si>
  <si>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</si>
  <si>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</si>
  <si>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</si>
  <si>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</si>
  <si>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</si>
  <si>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</si>
  <si>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</si>
  <si>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</si>
  <si>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</si>
  <si>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</si>
  <si>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</si>
  <si>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</si>
  <si>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</si>
  <si>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</si>
  <si>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</si>
  <si>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</si>
  <si>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</si>
  <si>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</si>
  <si>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</si>
  <si>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</si>
  <si>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</si>
  <si>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</si>
  <si>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</si>
  <si>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</si>
  <si>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</si>
  <si>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</si>
  <si>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</si>
  <si>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</si>
  <si>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</si>
  <si>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</si>
  <si>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</si>
  <si>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</si>
  <si>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</si>
  <si>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</si>
  <si>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</si>
  <si>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</si>
  <si>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</si>
  <si>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</si>
  <si>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</si>
  <si>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</si>
  <si>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</si>
  <si>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</si>
  <si>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</si>
  <si>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</si>
  <si>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</si>
  <si>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</si>
  <si>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</si>
  <si>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</si>
  <si>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</si>
  <si>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</si>
  <si>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</si>
  <si>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</si>
  <si>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</si>
  <si>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</si>
  <si>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</si>
  <si>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</si>
  <si>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</si>
  <si>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</si>
  <si>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</si>
  <si>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</si>
  <si>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</si>
  <si>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</si>
  <si>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</si>
  <si>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</si>
  <si>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</si>
  <si>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</si>
  <si>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</si>
  <si>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</si>
  <si>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</si>
  <si>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</si>
  <si>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</si>
  <si>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</si>
  <si>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</si>
  <si>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</si>
  <si>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</si>
  <si>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</si>
  <si>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</si>
  <si>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</si>
  <si>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</si>
  <si>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</si>
  <si>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</si>
  <si>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</si>
  <si>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</si>
  <si>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</si>
  <si>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</si>
  <si>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</si>
  <si>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</si>
  <si>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</si>
  <si>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</si>
  <si>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</si>
  <si>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</si>
  <si>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</si>
  <si>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</si>
  <si>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</si>
  <si>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</si>
  <si>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</si>
  <si>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</si>
  <si>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</si>
  <si>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</si>
  <si>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</si>
  <si>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</si>
  <si>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</si>
  <si>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</si>
  <si>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</si>
  <si>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</si>
  <si>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</si>
  <si>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</si>
  <si>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</si>
  <si>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</si>
  <si>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</si>
  <si>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</si>
  <si>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</si>
  <si>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</si>
  <si>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</si>
  <si>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</si>
  <si>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</si>
  <si>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</si>
  <si>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</si>
  <si>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</si>
  <si>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</si>
  <si>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</si>
  <si>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</si>
  <si>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</si>
  <si>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</si>
  <si>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</si>
  <si>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</si>
  <si>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</si>
  <si>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</si>
  <si>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</si>
  <si>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</si>
  <si>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</si>
  <si>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</si>
  <si>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</si>
  <si>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</si>
  <si>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</si>
  <si>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</si>
  <si>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</si>
  <si>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</si>
  <si>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</si>
  <si>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</si>
  <si>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</si>
  <si>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</si>
  <si>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</si>
  <si>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</si>
  <si>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</si>
  <si>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</si>
  <si>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</si>
  <si>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</si>
  <si>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</si>
  <si>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</si>
  <si>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</si>
  <si>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</si>
  <si>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</si>
  <si>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</si>
  <si>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</si>
  <si>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</si>
  <si>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</si>
  <si>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</si>
  <si>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</si>
  <si>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</si>
  <si>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</si>
  <si>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</si>
  <si>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</si>
  <si>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</si>
  <si>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</si>
  <si>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</si>
  <si>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</si>
  <si>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</si>
  <si>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</si>
  <si>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</si>
  <si>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</si>
  <si>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</si>
  <si>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</si>
  <si>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</si>
  <si>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</si>
  <si>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</si>
  <si>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</si>
  <si>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</si>
  <si>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</si>
  <si>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</si>
  <si>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</si>
  <si>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</si>
  <si>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</si>
  <si>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</si>
  <si>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</si>
  <si>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</si>
  <si>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</si>
  <si>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</si>
  <si>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</si>
  <si>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</si>
  <si>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</si>
  <si>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</si>
  <si>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</si>
  <si>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Ahmedabad</t>
  </si>
  <si>
    <t>Kapadvanj</t>
  </si>
  <si>
    <t>GRGL1769</t>
  </si>
  <si>
    <t>Himatnagar</t>
  </si>
  <si>
    <t>Prantij</t>
  </si>
  <si>
    <t>SF0086235</t>
  </si>
  <si>
    <t>Rahulbhai Rameshbhai Vanjara</t>
  </si>
  <si>
    <t>BABU</t>
  </si>
  <si>
    <t>Chetana</t>
  </si>
  <si>
    <t>SID951375919502</t>
  </si>
  <si>
    <t>OBC</t>
  </si>
  <si>
    <t>HINDU</t>
  </si>
  <si>
    <t>Agriculture &amp; Farming</t>
  </si>
  <si>
    <t>Jyotiben Rakeshkumar Nai</t>
  </si>
  <si>
    <t>4.94 Yrs</t>
  </si>
  <si>
    <t>&gt; 4 to 6 Years</t>
  </si>
  <si>
    <t>Open</t>
  </si>
  <si>
    <t>FN25-26-02058</t>
  </si>
  <si>
    <t>Shravankumar Zala</t>
  </si>
  <si>
    <t xml:space="preserve">SF0060750 </t>
  </si>
  <si>
    <t>Loan Officer</t>
  </si>
  <si>
    <t>349449057</t>
  </si>
  <si>
    <t xml:space="preserve">Borrower was paid her EMI Amount Rs: 2,950.00/- on 10-12-2023 to LO: Shravankumar Zala/SF0060750 but not posted in FIMO. </t>
  </si>
  <si>
    <t xml:space="preserve">Borrower was paid her EMI Amount Rs: 2,950.00/- on 10-03-2024 to LO: Shravankumar Zala/SF0060750 but not posted in FIMO. </t>
  </si>
  <si>
    <t>FIR Not Filled</t>
  </si>
  <si>
    <t>CSS</t>
  </si>
  <si>
    <t>Yusuf Metar/SF0010584</t>
  </si>
  <si>
    <t>Nikhil Rai/SF0075501</t>
  </si>
  <si>
    <t>Terminated</t>
  </si>
  <si>
    <t>Form Date :2-9-25</t>
  </si>
  <si>
    <t>To Date :2-9-25</t>
  </si>
  <si>
    <t>Reporting Time : 10:00</t>
  </si>
  <si>
    <t>BhuvaneshChudasama/SF0050048</t>
  </si>
  <si>
    <t>Borrower was paid her total 2 EMI amount Rs.5900/- 
First EMI paid on date:10-Dec-23
Second EMI paid in on date: 10-Mar-24 in advance 1st Mar to 5th Mar 2024 to LO Shravankumar Zala but LO not posted her EMI in FIMO,
Apart from this, Shravan Kumar Zala-SF0060750 was working in the branch even after the termination date 22-Feb-24, the last denomination of Shravan Kumar is of 6-Mar-24,</t>
  </si>
  <si>
    <t>Prakashkumar Chauhan/SF0039028</t>
  </si>
  <si>
    <t>Vimesh Shah/SF0062146</t>
  </si>
  <si>
    <t>Completed-Report Submitted</t>
  </si>
  <si>
    <t>Shravankumar Zala/Loan Officer/SF0060750  was found involved in Precloser amount misappropriation 
(Collection amount take but not posted to concerned borrowers accounts) on the names of 01 borrowers for the 
amounting to Rs. 5900/- based on the evidence available.
Total Fraud Amount = Rs. 5900/-
Amount Recovered and Accounted in FIMO = Rs.0/-
Net Fraud Amount to be recovered = Rs.5900/-
Also Shravan Kumar Zala-SF0060750 was working in the branch even after the termination date 22-Feb-24, the last denomination of Shravan Kumar is of 6-Mar-24.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</si>
</sst>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4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1" fillId="0" borderId="1" xfId="0" applyFont="1" applyBorder="1" applyAlignment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J5" sqref="J5:A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240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GRGL1769</v>
      </c>
      <c r="D5" s="63" t="str">
        <f>IF('Physical Cash at Safe'!D28="Yes", 'Physical Cash at Safe'!B4, 'Borrower Wise Details'!C5)</f>
        <v>Himatnagar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45860</v>
      </c>
      <c r="H5" s="107" t="s">
        <v>273</v>
      </c>
      <c r="I5" s="61">
        <v>45901</v>
      </c>
      <c r="J5" s="74" t="str">
        <f>IF('Physical Cash at Safe'!D28="Yes",'Physical Cash at Safe'!E28,IF('Borrower Wise Details'!D5&lt;&gt;"",'Borrower Wise Details'!D5,""))</f>
        <v>FN25-26-02058</v>
      </c>
      <c r="K5" s="81">
        <v>1</v>
      </c>
      <c r="L5" s="82">
        <v>5900</v>
      </c>
      <c r="M5" s="82">
        <v>0</v>
      </c>
      <c r="N5" s="116" t="s">
        <v>282</v>
      </c>
      <c r="O5" s="116" t="s">
        <v>274</v>
      </c>
      <c r="P5" s="116" t="s">
        <v>275</v>
      </c>
      <c r="Q5" s="132" t="s">
        <v>283</v>
      </c>
      <c r="R5" s="75" t="str">
        <f>IF('Physical Cash at Safe'!$D$28="Yes", 'Physical Cash at Safe'!$A$28, IF('Borrower Wise Details'!F5&lt;&gt;"", 'Borrower Wise Details'!F5, ""))</f>
        <v>Shravankumar Zala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 xml:space="preserve">SF0060750 </v>
      </c>
      <c r="U5" s="77" t="s">
        <v>276</v>
      </c>
      <c r="V5" s="61">
        <v>45344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284</v>
      </c>
      <c r="Z5" s="61">
        <v>45902</v>
      </c>
      <c r="AA5" s="61">
        <v>45903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5900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45904</v>
      </c>
      <c r="AH5" s="70" t="s">
        <v>285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GRGL1769</v>
      </c>
      <c r="C5" s="50" t="str">
        <f>IF('Fraud Investigation Report'!D5="", "", 'Fraud Investigation Report'!D5)</f>
        <v>Himatnagar</v>
      </c>
      <c r="D5" s="68" t="str">
        <f>IF(OR('Fraud Investigation Report'!R5="", 'Fraud Investigation Report'!R5=0), "", 'Fraud Investigation Report'!R5)</f>
        <v>Shravankumar Zala</v>
      </c>
      <c r="E5" s="68" t="str">
        <f>IF(OR('Fraud Investigation Report'!T5="", 'Fraud Investigation Report'!T5=0), "", 'Fraud Investigation Report'!T5)</f>
        <v xml:space="preserve">SF0060750 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FN25-26-02058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5900</v>
      </c>
      <c r="Q5" s="49"/>
      <c r="R5" s="84" t="s">
        <v>272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1" t="s">
        <v>2</v>
      </c>
      <c r="B1" s="152"/>
      <c r="C1" s="152"/>
      <c r="D1" s="152"/>
      <c r="E1" s="153"/>
    </row>
    <row r="2" spans="1:5" ht="18">
      <c r="A2" s="14"/>
      <c r="B2" s="154" t="s">
        <v>3</v>
      </c>
      <c r="C2" s="154"/>
      <c r="D2" s="154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55" t="s">
        <v>70</v>
      </c>
      <c r="B7" s="156"/>
      <c r="C7" s="156"/>
      <c r="D7" s="156"/>
      <c r="E7" s="156"/>
    </row>
    <row r="8" spans="1:5" ht="15" customHeight="1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3" t="s">
        <v>97</v>
      </c>
      <c r="B20" s="164"/>
      <c r="C20" s="32"/>
      <c r="D20" s="33" t="s">
        <v>91</v>
      </c>
      <c r="E20" s="34"/>
    </row>
    <row r="21" spans="1:5" ht="30" customHeight="1">
      <c r="A21" s="165" t="s">
        <v>88</v>
      </c>
      <c r="B21" s="166"/>
      <c r="C21" s="34"/>
      <c r="D21" s="33" t="s">
        <v>89</v>
      </c>
      <c r="E21" s="34"/>
    </row>
    <row r="22" spans="1:5" ht="30" customHeight="1">
      <c r="A22" s="165" t="s">
        <v>77</v>
      </c>
      <c r="B22" s="166"/>
      <c r="C22" s="34"/>
      <c r="D22" s="35" t="s">
        <v>78</v>
      </c>
      <c r="E22" s="34"/>
    </row>
    <row r="23" spans="1:5" ht="30" customHeight="1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>
      <c r="A24" s="33" t="s">
        <v>80</v>
      </c>
      <c r="B24" s="150"/>
      <c r="C24" s="150"/>
      <c r="D24" s="150"/>
      <c r="E24" s="150"/>
    </row>
    <row r="25" spans="1:5" ht="57.75" customHeight="1">
      <c r="A25" s="36" t="s">
        <v>81</v>
      </c>
      <c r="B25" s="139"/>
      <c r="C25" s="139"/>
      <c r="D25" s="139"/>
      <c r="E25" s="139"/>
    </row>
    <row r="26" spans="1:5" ht="20.100000000000001" customHeight="1">
      <c r="A26" s="144" t="s">
        <v>190</v>
      </c>
      <c r="B26" s="144"/>
      <c r="C26" s="144"/>
      <c r="D26" s="144"/>
      <c r="E26" s="144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.049999999999997" customHeight="1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>
      <c r="A31" s="147"/>
      <c r="B31" s="148"/>
      <c r="C31" s="148"/>
      <c r="D31" s="148"/>
      <c r="E31" s="149"/>
    </row>
    <row r="32" spans="1:5" ht="24.75" customHeight="1">
      <c r="A32" s="37" t="s">
        <v>217</v>
      </c>
      <c r="B32" s="38"/>
      <c r="C32" s="37" t="s">
        <v>82</v>
      </c>
      <c r="D32" s="140"/>
      <c r="E32" s="141"/>
    </row>
    <row r="33" spans="1:5" ht="18" customHeight="1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7.6">
      <c r="A34" s="39" t="s">
        <v>218</v>
      </c>
      <c r="B34" s="38"/>
      <c r="C34" s="39" t="s">
        <v>219</v>
      </c>
      <c r="D34" s="136"/>
      <c r="E34" s="137"/>
    </row>
    <row r="35" spans="1:5" ht="27.6">
      <c r="A35" s="39" t="s">
        <v>220</v>
      </c>
      <c r="B35" s="38"/>
      <c r="C35" s="39" t="s">
        <v>222</v>
      </c>
      <c r="D35" s="136"/>
      <c r="E35" s="137"/>
    </row>
    <row r="36" spans="1:5" ht="25.5" customHeight="1">
      <c r="A36" s="39" t="s">
        <v>221</v>
      </c>
      <c r="B36" s="38"/>
      <c r="C36" s="39" t="s">
        <v>223</v>
      </c>
      <c r="D36" s="138"/>
      <c r="E36" s="138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W4" sqref="W4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GRGL1769</v>
      </c>
      <c r="C5" s="119" t="str">
        <f>IF('Loan Outstanding Report'!$H$5="", "", 'Loan Outstanding Report'!$H$5)</f>
        <v>Himatnagar</v>
      </c>
      <c r="D5" s="41" t="s">
        <v>265</v>
      </c>
      <c r="E5" s="65">
        <v>45903</v>
      </c>
      <c r="F5" s="38" t="s">
        <v>266</v>
      </c>
      <c r="G5" s="49" t="s">
        <v>267</v>
      </c>
      <c r="H5" s="49" t="s">
        <v>268</v>
      </c>
      <c r="I5" s="120">
        <v>368323</v>
      </c>
      <c r="J5" s="120" t="s">
        <v>257</v>
      </c>
      <c r="K5" s="120" t="s">
        <v>261</v>
      </c>
      <c r="L5" s="11" t="s">
        <v>269</v>
      </c>
      <c r="M5" s="65">
        <v>44867</v>
      </c>
      <c r="N5" s="124">
        <v>54478</v>
      </c>
      <c r="O5" s="124">
        <v>2950</v>
      </c>
      <c r="P5" s="121" t="s">
        <v>139</v>
      </c>
      <c r="Q5" s="80">
        <v>45270</v>
      </c>
      <c r="R5" s="124">
        <v>2950</v>
      </c>
      <c r="S5" s="124">
        <v>0</v>
      </c>
      <c r="T5" s="124">
        <v>0</v>
      </c>
      <c r="U5" s="125">
        <f t="shared" ref="U5" si="0">IF(AND(ISBLANK(R5),ISBLANK(S5),ISBLANK(T5)),"",R5-(S5+T5))</f>
        <v>2950</v>
      </c>
      <c r="V5" s="117" t="s">
        <v>202</v>
      </c>
      <c r="W5" s="122" t="s">
        <v>270</v>
      </c>
    </row>
    <row r="6" spans="1:23" ht="25.05" customHeight="1">
      <c r="A6" s="64">
        <v>2</v>
      </c>
      <c r="B6" s="60" t="str">
        <f>IF(J6&lt;&gt;"", $B$5, "")</f>
        <v>GRGL1769</v>
      </c>
      <c r="C6" s="119" t="str">
        <f>IF(J6&lt;&gt;"", $C$5, "")</f>
        <v>Himatnagar</v>
      </c>
      <c r="D6" s="41" t="str">
        <f>IF(J6&lt;&gt;"", $D$5, "")</f>
        <v>FN25-26-02058</v>
      </c>
      <c r="E6" s="65">
        <v>45903</v>
      </c>
      <c r="F6" s="38" t="s">
        <v>266</v>
      </c>
      <c r="G6" s="49" t="s">
        <v>267</v>
      </c>
      <c r="H6" s="49" t="s">
        <v>268</v>
      </c>
      <c r="I6" s="120">
        <v>368323</v>
      </c>
      <c r="J6" s="120" t="s">
        <v>257</v>
      </c>
      <c r="K6" s="120" t="s">
        <v>261</v>
      </c>
      <c r="L6" s="11" t="s">
        <v>269</v>
      </c>
      <c r="M6" s="65">
        <v>44867</v>
      </c>
      <c r="N6" s="124">
        <v>54478</v>
      </c>
      <c r="O6" s="124">
        <v>2950</v>
      </c>
      <c r="P6" s="121" t="s">
        <v>139</v>
      </c>
      <c r="Q6" s="80">
        <v>45361</v>
      </c>
      <c r="R6" s="124">
        <v>2950</v>
      </c>
      <c r="S6" s="124">
        <v>0</v>
      </c>
      <c r="T6" s="124">
        <v>0</v>
      </c>
      <c r="U6" s="125">
        <f t="shared" ref="U6:U69" si="1">IF(AND(ISBLANK(R6),ISBLANK(S6),ISBLANK(T6)),"",R6-(S6+T6))</f>
        <v>2950</v>
      </c>
      <c r="V6" s="117" t="s">
        <v>202</v>
      </c>
      <c r="W6" s="122" t="s">
        <v>271</v>
      </c>
    </row>
    <row r="7" spans="1:23" ht="25.0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4" sqref="BR4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277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278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279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42385</v>
      </c>
      <c r="J5" s="38" t="s">
        <v>252</v>
      </c>
      <c r="K5" s="84">
        <v>42385</v>
      </c>
      <c r="L5" s="84" t="s">
        <v>253</v>
      </c>
      <c r="M5" s="38" t="s">
        <v>254</v>
      </c>
      <c r="N5" s="84">
        <v>66928</v>
      </c>
      <c r="O5" s="84">
        <v>368323</v>
      </c>
      <c r="P5" s="84">
        <v>96441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349449057</v>
      </c>
      <c r="Z5" s="38" t="s">
        <v>261</v>
      </c>
      <c r="AA5" s="108">
        <v>44867</v>
      </c>
      <c r="AB5" s="130">
        <v>54478</v>
      </c>
      <c r="AC5" s="108">
        <v>10</v>
      </c>
      <c r="AD5" s="84">
        <v>24</v>
      </c>
      <c r="AE5" s="84">
        <v>2</v>
      </c>
      <c r="AF5" s="84" t="s">
        <v>262</v>
      </c>
      <c r="AG5" s="108">
        <v>44099</v>
      </c>
      <c r="AH5" s="84" t="s">
        <v>263</v>
      </c>
      <c r="AI5" s="108">
        <v>44905</v>
      </c>
      <c r="AJ5" s="130">
        <v>2426</v>
      </c>
      <c r="AK5" s="130">
        <v>2950</v>
      </c>
      <c r="AL5" s="108">
        <v>45606</v>
      </c>
      <c r="AM5" s="130">
        <v>48756.89</v>
      </c>
      <c r="AN5" s="112">
        <v>15619.11</v>
      </c>
      <c r="AO5" s="112">
        <v>64376</v>
      </c>
      <c r="AP5" s="112">
        <v>5721.11</v>
      </c>
      <c r="AQ5" s="112">
        <v>178.89</v>
      </c>
      <c r="AR5" s="112">
        <v>5900</v>
      </c>
      <c r="AS5" s="112">
        <v>5721.11</v>
      </c>
      <c r="AT5" s="112">
        <v>178.89</v>
      </c>
      <c r="AU5" s="112">
        <v>5900</v>
      </c>
      <c r="AV5" s="84">
        <v>33</v>
      </c>
      <c r="AW5" s="84">
        <v>329</v>
      </c>
      <c r="AX5" s="84"/>
      <c r="AY5" s="108"/>
      <c r="AZ5" s="84"/>
      <c r="BA5" s="84"/>
      <c r="BB5" s="84" t="s">
        <v>264</v>
      </c>
      <c r="BC5" s="84"/>
      <c r="BD5" s="108">
        <v>45747</v>
      </c>
      <c r="BE5" s="130">
        <v>54478</v>
      </c>
      <c r="BF5" s="38" t="s">
        <v>257</v>
      </c>
      <c r="BG5" s="84"/>
      <c r="BH5" s="114" t="s">
        <v>280</v>
      </c>
      <c r="BI5" s="38" t="s">
        <v>110</v>
      </c>
      <c r="BJ5" s="85">
        <v>45903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f>2950*2</f>
        <v>5900</v>
      </c>
      <c r="BQ5" s="117" t="s">
        <v>202</v>
      </c>
      <c r="BR5" s="131" t="s">
        <v>281</v>
      </c>
    </row>
    <row r="6" spans="1:70" s="113" customFormat="1" ht="15" customHeight="1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2025-09-04T05:08:30Z</dcterms:modified>
</cp:coreProperties>
</file>