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hnadrabauli CSS odisha/"/>
    </mc:Choice>
  </mc:AlternateContent>
  <xr:revisionPtr revIDLastSave="28" documentId="8_{7DC3F8E1-0044-4CF9-B7D0-50576AEBACA2}" xr6:coauthVersionLast="47" xr6:coauthVersionMax="47" xr10:uidLastSave="{7F9FE083-ED5F-4761-8358-7B7E8EE6FF2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<sst xmlns="http://schemas.openxmlformats.org/spreadsheetml/2006/main" count="573" uniqueCount="354">
  <si>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</si>
  <si>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</si>
  <si>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</si>
  <si>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</si>
  <si>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</si>
  <si>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</si>
  <si>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</si>
  <si>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</si>
  <si>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</si>
  <si>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</si>
  <si>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</si>
  <si>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</si>
  <si>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</si>
  <si>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</si>
  <si>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</si>
  <si>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</si>
  <si>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</si>
  <si>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</si>
  <si>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</si>
  <si>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</si>
  <si>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</si>
  <si>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</si>
  <si>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</si>
  <si>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</si>
  <si>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</si>
  <si>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</si>
  <si>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</si>
  <si>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</si>
  <si>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</si>
  <si>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</si>
  <si>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</si>
  <si>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</si>
  <si>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</si>
  <si>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</si>
  <si>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</si>
  <si>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</si>
  <si>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</si>
  <si>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</si>
  <si>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</si>
  <si>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</si>
  <si>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</si>
  <si>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</si>
  <si>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</si>
  <si>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</si>
  <si>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</si>
  <si>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</si>
  <si>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</si>
  <si>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</si>
  <si>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</si>
  <si>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</si>
  <si>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</si>
  <si>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</si>
  <si>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</si>
  <si>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</si>
  <si>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</si>
  <si>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</si>
  <si>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</si>
  <si>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</si>
  <si>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</si>
  <si>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</si>
  <si>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</si>
  <si>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</si>
  <si>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</si>
  <si>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</si>
  <si>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</si>
  <si>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</si>
  <si>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</si>
  <si>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</si>
  <si>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</si>
  <si>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</si>
  <si>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</si>
  <si>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</si>
  <si>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</si>
  <si>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</si>
  <si>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</si>
  <si>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</si>
  <si>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</si>
  <si>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</si>
  <si>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</si>
  <si>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</si>
  <si>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</si>
  <si>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</si>
  <si>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</si>
  <si>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</si>
  <si>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</si>
  <si>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</si>
  <si>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</si>
  <si>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</si>
  <si>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</si>
  <si>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</si>
  <si>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</si>
  <si>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</si>
  <si>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</si>
  <si>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</si>
  <si>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</si>
  <si>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</si>
  <si>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</si>
  <si>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</si>
  <si>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</si>
  <si>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</si>
  <si>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</si>
  <si>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</si>
  <si>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</si>
  <si>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</si>
  <si>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</si>
  <si>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</si>
  <si>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</si>
  <si>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</si>
  <si>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</si>
  <si>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</si>
  <si>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</si>
  <si>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</si>
  <si>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</si>
  <si>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</si>
  <si>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</si>
  <si>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</si>
  <si>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</si>
  <si>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</si>
  <si>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</si>
  <si>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</si>
  <si>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</si>
  <si>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</si>
  <si>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</si>
  <si>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</si>
  <si>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</si>
  <si>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</si>
  <si>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</si>
  <si>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</si>
  <si>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</si>
  <si>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</si>
  <si>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</si>
  <si>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</si>
  <si>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</si>
  <si>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</si>
  <si>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</si>
  <si>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</si>
  <si>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</si>
  <si>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</si>
  <si>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</si>
  <si>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</si>
  <si>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</si>
  <si>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</si>
  <si>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</si>
  <si>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</si>
  <si>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</si>
  <si>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</si>
  <si>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</si>
  <si>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</si>
  <si>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</si>
  <si>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</si>
  <si>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</si>
  <si>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</si>
  <si>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</si>
  <si>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</si>
  <si>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</si>
  <si>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</si>
  <si>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</si>
  <si>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</si>
  <si>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</si>
  <si>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</si>
  <si>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</si>
  <si>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</si>
  <si>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</si>
  <si>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</si>
  <si>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</si>
  <si>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</si>
  <si>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</si>
  <si>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</si>
  <si>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</si>
  <si>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</si>
  <si>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</si>
  <si>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</si>
  <si>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</si>
  <si>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</si>
  <si>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</si>
  <si>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</si>
  <si>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</si>
  <si>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</si>
  <si>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</si>
  <si>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</si>
  <si>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</si>
  <si>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</si>
  <si>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</si>
  <si>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</si>
  <si>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</si>
  <si>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</si>
  <si>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</si>
  <si>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</si>
  <si>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</si>
  <si>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</si>
  <si>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</si>
  <si>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</si>
  <si>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</si>
  <si>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</si>
  <si>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</si>
  <si>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</si>
  <si>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</si>
  <si>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</si>
  <si>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</si>
  <si>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</si>
  <si>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</si>
  <si>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</si>
  <si>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</si>
  <si>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</si>
  <si>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</si>
  <si>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</si>
  <si>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</si>
  <si>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</si>
  <si>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</si>
  <si>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</si>
  <si>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</si>
  <si>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</si>
  <si>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</si>
  <si>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</si>
  <si>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</si>
  <si>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</si>
  <si>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</si>
  <si>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</si>
  <si>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</si>
  <si>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</si>
  <si>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</si>
  <si>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</si>
  <si>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</si>
  <si>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</si>
  <si>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</si>
  <si>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</si>
  <si>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</si>
  <si>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</si>
  <si>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</si>
  <si>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</si>
  <si>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</si>
  <si>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</si>
  <si>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</si>
  <si>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</si>
  <si>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</si>
  <si>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</si>
  <si>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</si>
  <si>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</si>
  <si>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</si>
  <si>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</si>
  <si>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</si>
  <si>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</si>
  <si>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</si>
  <si>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</si>
  <si>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</si>
  <si>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</si>
  <si>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</si>
  <si>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</si>
  <si>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Bhadrak</t>
  </si>
  <si>
    <t>Jajpur Town</t>
  </si>
  <si>
    <t>Chandbali</t>
  </si>
  <si>
    <t>OR2916</t>
  </si>
  <si>
    <t>Dual Staff</t>
  </si>
  <si>
    <t>L</t>
  </si>
  <si>
    <t>Sanjit Kumar Malik</t>
  </si>
  <si>
    <t>SF0054913</t>
  </si>
  <si>
    <t>Branch Quality Manager</t>
  </si>
  <si>
    <t xml:space="preserve">Available &amp; Updated </t>
  </si>
  <si>
    <t>R</t>
  </si>
  <si>
    <t>Branch Manager</t>
  </si>
  <si>
    <t>29/08/2025</t>
  </si>
  <si>
    <t>East</t>
  </si>
  <si>
    <t>Chandabali</t>
  </si>
  <si>
    <t>SF0044553</t>
  </si>
  <si>
    <t>Kabyaranjan Barik</t>
  </si>
  <si>
    <t>461068</t>
  </si>
  <si>
    <t>blue</t>
  </si>
  <si>
    <t>Abhilasha - JLG Loans-BiWeekly-Migrated</t>
  </si>
  <si>
    <t>SID951373795074</t>
  </si>
  <si>
    <t>OBC</t>
  </si>
  <si>
    <t>HINDU</t>
  </si>
  <si>
    <t>Agriculture &amp; Farming</t>
  </si>
  <si>
    <t>KANAK MAHALIK</t>
  </si>
  <si>
    <t>Abhilasha - JLG Loans-Monthly-Migrated</t>
  </si>
  <si>
    <t>SID951373795077</t>
  </si>
  <si>
    <t>MAMATA SAHU</t>
  </si>
  <si>
    <t>Chetana</t>
  </si>
  <si>
    <t>SID951373795076</t>
  </si>
  <si>
    <t>BC</t>
  </si>
  <si>
    <t>LIPTIMAYEE BARIK</t>
  </si>
  <si>
    <t>Unnati</t>
  </si>
  <si>
    <t>SID951373795078</t>
  </si>
  <si>
    <t>CHANDAMANI SAHOO</t>
  </si>
  <si>
    <t>SSF6097504</t>
  </si>
  <si>
    <t>SINDHURANI BISWAL</t>
  </si>
  <si>
    <t>SSF2645305</t>
  </si>
  <si>
    <t>SUKANTI SAHOO</t>
  </si>
  <si>
    <t>SOR0000006715162</t>
  </si>
  <si>
    <t>MANORAMA SAHOO</t>
  </si>
  <si>
    <t>14-Nov-2019</t>
  </si>
  <si>
    <t>02</t>
  </si>
  <si>
    <t>2</t>
  </si>
  <si>
    <t>7.24 Yrs</t>
  </si>
  <si>
    <t>14 Nov 2019</t>
  </si>
  <si>
    <t>&gt; 6 to 10 Years</t>
  </si>
  <si>
    <t>27-Dec-2023</t>
  </si>
  <si>
    <t>Open</t>
  </si>
  <si>
    <t>15-Nov-2019</t>
  </si>
  <si>
    <t>15 Nov 2019</t>
  </si>
  <si>
    <t>02-Jun-2025</t>
  </si>
  <si>
    <t>13-Jan-2024</t>
  </si>
  <si>
    <t>5</t>
  </si>
  <si>
    <t>31 Aug 2020</t>
  </si>
  <si>
    <t>02-Feb-2024</t>
  </si>
  <si>
    <t>05-Aug-2025</t>
  </si>
  <si>
    <t>02-Apr-2024</t>
  </si>
  <si>
    <t>0</t>
  </si>
  <si>
    <t>02-May-2024</t>
  </si>
  <si>
    <t>02-Aug-2025</t>
  </si>
  <si>
    <t>01-May-2024</t>
  </si>
  <si>
    <t>1</t>
  </si>
  <si>
    <t>1.33 Yrs</t>
  </si>
  <si>
    <t>01 May 2024</t>
  </si>
  <si>
    <t>&lt;= 2 Years</t>
  </si>
  <si>
    <t>02-Jun-2024</t>
  </si>
  <si>
    <t>02-Aug-2024</t>
  </si>
  <si>
    <t>GL-2</t>
  </si>
  <si>
    <t>3.05 Yrs</t>
  </si>
  <si>
    <t>11 Aug 2022</t>
  </si>
  <si>
    <t>&gt; 2 to 4 Years</t>
  </si>
  <si>
    <t>02-Sep-2024</t>
  </si>
  <si>
    <t>14-Aug-2025</t>
  </si>
  <si>
    <t>GL-1</t>
  </si>
  <si>
    <t>0.04 Yrs</t>
  </si>
  <si>
    <t>14 Aug 2025</t>
  </si>
  <si>
    <t>02-Sep-2025</t>
  </si>
  <si>
    <t>31-Mar-2023</t>
  </si>
  <si>
    <t>9556520222</t>
  </si>
  <si>
    <t>7381132242</t>
  </si>
  <si>
    <t>9556877530</t>
  </si>
  <si>
    <t>9348975415</t>
  </si>
  <si>
    <t>9632540490</t>
  </si>
  <si>
    <t>6370093292</t>
  </si>
  <si>
    <t>8917685900</t>
  </si>
  <si>
    <t>Malaya Pritam Lenka/SF0097052</t>
  </si>
  <si>
    <t>Unable to verified because Borrower and loan card not available</t>
  </si>
  <si>
    <t>Cash misappropration not found</t>
  </si>
  <si>
    <t>Kiran Kumar Panda</t>
  </si>
  <si>
    <t>As per borrower loan card she paid her EMI RS 4270/- to LO Kiran Kumar Panda/SF0090365 on dt- 02/06/2025 but in FIMO RS 500/- entry not available</t>
  </si>
  <si>
    <t>LO</t>
  </si>
  <si>
    <t>SF0090365</t>
  </si>
  <si>
    <t>CSS</t>
  </si>
  <si>
    <t>Absconding</t>
  </si>
  <si>
    <t>Biranchi Narayan Swain /SF0003954</t>
  </si>
  <si>
    <t>Krushna Chandra Sahoo /SF0083225</t>
  </si>
  <si>
    <t>Alok Kumar Maharana /SF0083414</t>
  </si>
  <si>
    <t>Sanjaya Kumar Sahoo/SF0070624</t>
  </si>
  <si>
    <t>SF0093469</t>
  </si>
  <si>
    <t>Pranaya Prasad Rout</t>
  </si>
  <si>
    <t>FN-25-26-02122</t>
  </si>
  <si>
    <t>29-08-2025</t>
  </si>
  <si>
    <t>FIR Not Filled</t>
  </si>
  <si>
    <t>Completed-Report Submitted</t>
  </si>
  <si>
    <t>As per borrower loan card she paid her EMI RS 4270/- to LO Kiran Kumar Panda/SF0090365 on dt- 02/06/2025 but in FIMO RS 500/- entry not available.
LO Absconding from branch on 10-July-25.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</si>
</sst>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0" fontId="31" fillId="8" borderId="0" xfId="0" applyNumberFormat="1" applyFont="1" applyFill="1" applyProtection="1">
      <protection locked="0"/>
    </xf>
    <xf numFmtId="2" fontId="0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OR2916</v>
      </c>
      <c r="D5" s="63" t="str">
        <f>IF('Physical Cash at Safe'!D28="Yes", 'Physical Cash at Safe'!B4, 'Borrower Wise Details'!C5)</f>
        <v>Chandbali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45895</v>
      </c>
      <c r="H5" s="107" t="s">
        <v>341</v>
      </c>
      <c r="I5" s="61">
        <v>45906</v>
      </c>
      <c r="J5" s="74" t="str">
        <f>IF('Physical Cash at Safe'!D28="Yes",'Physical Cash at Safe'!E28,IF('Borrower Wise Details'!D5&lt;&gt;"",'Borrower Wise Details'!D5,""))</f>
        <v>FN-25-26-02122</v>
      </c>
      <c r="K5" s="81">
        <v>1</v>
      </c>
      <c r="L5" s="82">
        <v>4270</v>
      </c>
      <c r="M5" s="82">
        <v>0</v>
      </c>
      <c r="N5" s="131" t="s">
        <v>343</v>
      </c>
      <c r="O5" s="131" t="s">
        <v>344</v>
      </c>
      <c r="P5" s="131" t="s">
        <v>345</v>
      </c>
      <c r="Q5" s="82" t="s">
        <v>346</v>
      </c>
      <c r="R5" s="75" t="str">
        <f>IF('Physical Cash at Safe'!$D$28="Yes", 'Physical Cash at Safe'!$A$28, IF('Borrower Wise Details'!F5&lt;&gt;"", 'Borrower Wise Details'!F5, ""))</f>
        <v>Kiran Kumar Panda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SF0090365</v>
      </c>
      <c r="U5" s="77" t="s">
        <v>342</v>
      </c>
      <c r="V5" s="61">
        <v>45848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352</v>
      </c>
      <c r="Z5" s="61">
        <v>45898</v>
      </c>
      <c r="AA5" s="61">
        <v>45898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500</v>
      </c>
      <c r="AE5" s="126">
        <f>IF(AND(AC5="", AD5=""), "", IF(AD5="", AC5, AC5 - IF(ISNUMBER(AD5), AD5, 0)))</f>
        <v>3770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45908</v>
      </c>
      <c r="AH5" s="70" t="s">
        <v>353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OR2916</v>
      </c>
      <c r="C5" s="50" t="str">
        <f>IF('Fraud Investigation Report'!D5="", "", 'Fraud Investigation Report'!D5)</f>
        <v>Chandbali</v>
      </c>
      <c r="D5" s="68" t="str">
        <f>IF(OR('Fraud Investigation Report'!R5="", 'Fraud Investigation Report'!R5=0), "", 'Fraud Investigation Report'!R5)</f>
        <v>Kiran Kumar Panda</v>
      </c>
      <c r="E5" s="68" t="str">
        <f>IF(OR('Fraud Investigation Report'!T5="", 'Fraud Investigation Report'!T5=0), "", 'Fraud Investigation Report'!T5)</f>
        <v>SF0090365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FN-25-26-02122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500</v>
      </c>
      <c r="P5" s="126">
        <f>IF(AND(N5="", O5=""), "", IF(O5="", N5, N5 - IF(ISNUMBER(O5), O5, 0)))</f>
        <v>3770</v>
      </c>
      <c r="Q5" s="49"/>
      <c r="R5" s="84" t="s">
        <v>351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250</v>
      </c>
      <c r="C4" s="41" t="s">
        <v>249</v>
      </c>
      <c r="D4" s="41" t="s">
        <v>248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45898</v>
      </c>
      <c r="C6" s="18">
        <v>45897</v>
      </c>
      <c r="D6" s="18">
        <v>45898</v>
      </c>
      <c r="E6" s="19">
        <v>0.36805555555555558</v>
      </c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39</v>
      </c>
      <c r="C11" s="23">
        <f>B11*A11</f>
        <v>19500</v>
      </c>
      <c r="D11" s="25">
        <v>31</v>
      </c>
      <c r="E11" s="23">
        <f t="shared" ref="E11:E17" si="0">D11*A11</f>
        <v>15500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9</v>
      </c>
      <c r="E12" s="23">
        <f t="shared" si="0"/>
        <v>1800</v>
      </c>
    </row>
    <row r="13" spans="1:5" ht="14.5" x14ac:dyDescent="0.35">
      <c r="A13" s="24">
        <v>100</v>
      </c>
      <c r="B13" s="25">
        <v>3</v>
      </c>
      <c r="C13" s="23">
        <f t="shared" ref="C13:C17" si="1">B13*A13</f>
        <v>300</v>
      </c>
      <c r="D13" s="25">
        <v>24</v>
      </c>
      <c r="E13" s="23">
        <f t="shared" si="0"/>
        <v>2400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26</v>
      </c>
      <c r="E18" s="28">
        <f>D18</f>
        <v>26</v>
      </c>
    </row>
    <row r="19" spans="1:5" ht="14.5" x14ac:dyDescent="0.35">
      <c r="A19" s="29"/>
      <c r="B19" s="30" t="s">
        <v>76</v>
      </c>
      <c r="C19" s="31">
        <f>SUM(C10:C18)</f>
        <v>19856</v>
      </c>
      <c r="D19" s="30" t="s">
        <v>76</v>
      </c>
      <c r="E19" s="31">
        <f>SUM(E10:E18)</f>
        <v>19856</v>
      </c>
    </row>
    <row r="20" spans="1:5" ht="30" customHeight="1" x14ac:dyDescent="0.35">
      <c r="A20" s="146" t="s">
        <v>97</v>
      </c>
      <c r="B20" s="147"/>
      <c r="C20" s="32">
        <v>19856</v>
      </c>
      <c r="D20" s="33" t="s">
        <v>91</v>
      </c>
      <c r="E20" s="34">
        <v>0</v>
      </c>
    </row>
    <row r="21" spans="1:5" ht="30" customHeight="1" x14ac:dyDescent="0.3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189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219</v>
      </c>
      <c r="B32" s="38" t="s">
        <v>252</v>
      </c>
      <c r="C32" s="37" t="s">
        <v>82</v>
      </c>
      <c r="D32" s="156" t="s">
        <v>257</v>
      </c>
      <c r="E32" s="157"/>
    </row>
    <row r="33" spans="1:5" ht="18" customHeight="1" x14ac:dyDescent="0.35">
      <c r="A33" s="37" t="s">
        <v>83</v>
      </c>
      <c r="B33" s="106" t="s">
        <v>253</v>
      </c>
      <c r="C33" s="39" t="s">
        <v>84</v>
      </c>
      <c r="D33" s="150" t="s">
        <v>258</v>
      </c>
      <c r="E33" s="151"/>
    </row>
    <row r="34" spans="1:5" ht="26" x14ac:dyDescent="0.35">
      <c r="A34" s="39" t="s">
        <v>220</v>
      </c>
      <c r="B34" s="38" t="s">
        <v>254</v>
      </c>
      <c r="C34" s="39" t="s">
        <v>221</v>
      </c>
      <c r="D34" s="152" t="s">
        <v>348</v>
      </c>
      <c r="E34" s="153"/>
    </row>
    <row r="35" spans="1:5" ht="26" x14ac:dyDescent="0.35">
      <c r="A35" s="39" t="s">
        <v>222</v>
      </c>
      <c r="B35" s="38" t="s">
        <v>255</v>
      </c>
      <c r="C35" s="39" t="s">
        <v>224</v>
      </c>
      <c r="D35" s="152" t="s">
        <v>347</v>
      </c>
      <c r="E35" s="153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54" t="s">
        <v>259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OR2916</v>
      </c>
      <c r="C5" s="119" t="str">
        <f>IF('Loan Outstanding Report'!$H$5="", "", 'Loan Outstanding Report'!$H$5)</f>
        <v>Chandbali</v>
      </c>
      <c r="D5" s="41" t="s">
        <v>349</v>
      </c>
      <c r="E5" s="65">
        <v>45898</v>
      </c>
      <c r="F5" s="38" t="s">
        <v>337</v>
      </c>
      <c r="G5" s="49" t="s">
        <v>340</v>
      </c>
      <c r="H5" s="49" t="s">
        <v>339</v>
      </c>
      <c r="I5" s="120" t="s">
        <v>265</v>
      </c>
      <c r="J5" s="120" t="s">
        <v>277</v>
      </c>
      <c r="K5" s="120" t="s">
        <v>279</v>
      </c>
      <c r="L5" s="11">
        <v>354661469</v>
      </c>
      <c r="M5" s="65">
        <v>45304</v>
      </c>
      <c r="N5" s="124">
        <v>80000</v>
      </c>
      <c r="O5" s="124">
        <v>4270</v>
      </c>
      <c r="P5" s="121" t="s">
        <v>139</v>
      </c>
      <c r="Q5" s="80">
        <v>45810</v>
      </c>
      <c r="R5" s="124">
        <v>4270</v>
      </c>
      <c r="S5" s="124">
        <v>500</v>
      </c>
      <c r="T5" s="124">
        <v>0</v>
      </c>
      <c r="U5" s="125">
        <f t="shared" ref="U5" si="0">IF(AND(ISBLANK(R5),ISBLANK(S5),ISBLANK(T5)),"",R5-(S5+T5))</f>
        <v>3770</v>
      </c>
      <c r="V5" s="117" t="s">
        <v>201</v>
      </c>
      <c r="W5" s="122" t="s">
        <v>338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7" sqref="A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5.72656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 t="s">
        <v>260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350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30">
        <v>0.37152777777777779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261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251</v>
      </c>
      <c r="H5" s="38" t="s">
        <v>250</v>
      </c>
      <c r="I5" s="84">
        <v>51790</v>
      </c>
      <c r="J5" s="38" t="s">
        <v>262</v>
      </c>
      <c r="K5" s="84">
        <v>51790</v>
      </c>
      <c r="L5" s="84" t="s">
        <v>263</v>
      </c>
      <c r="M5" s="38" t="s">
        <v>264</v>
      </c>
      <c r="N5" s="84">
        <v>85587</v>
      </c>
      <c r="O5" s="84" t="s">
        <v>265</v>
      </c>
      <c r="P5" s="84">
        <v>120435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0</v>
      </c>
      <c r="X5" s="38" t="s">
        <v>271</v>
      </c>
      <c r="Y5" s="84">
        <v>18474814</v>
      </c>
      <c r="Z5" s="38" t="s">
        <v>272</v>
      </c>
      <c r="AA5" s="108" t="s">
        <v>289</v>
      </c>
      <c r="AB5" s="84">
        <v>41488</v>
      </c>
      <c r="AC5" s="108" t="s">
        <v>290</v>
      </c>
      <c r="AD5" s="84">
        <v>52</v>
      </c>
      <c r="AE5" s="84" t="s">
        <v>291</v>
      </c>
      <c r="AF5" s="84" t="s">
        <v>292</v>
      </c>
      <c r="AG5" s="108" t="s">
        <v>293</v>
      </c>
      <c r="AH5" s="84" t="s">
        <v>294</v>
      </c>
      <c r="AI5" s="108" t="s">
        <v>289</v>
      </c>
      <c r="AJ5" s="84">
        <v>1010</v>
      </c>
      <c r="AK5" s="84">
        <v>1010</v>
      </c>
      <c r="AL5" s="108" t="s">
        <v>295</v>
      </c>
      <c r="AM5" s="84">
        <v>11836</v>
      </c>
      <c r="AN5" s="112">
        <v>1215.33</v>
      </c>
      <c r="AO5" s="112">
        <v>13051.33</v>
      </c>
      <c r="AP5" s="112">
        <v>33463</v>
      </c>
      <c r="AQ5" s="112">
        <v>3319.67</v>
      </c>
      <c r="AR5" s="112">
        <v>36782.67</v>
      </c>
      <c r="AS5" s="112">
        <v>29652</v>
      </c>
      <c r="AT5" s="112">
        <v>3319.67</v>
      </c>
      <c r="AU5" s="112">
        <v>32971.67</v>
      </c>
      <c r="AV5" s="84">
        <v>103</v>
      </c>
      <c r="AW5" s="84"/>
      <c r="AX5" s="84"/>
      <c r="AY5" s="108"/>
      <c r="AZ5" s="84"/>
      <c r="BA5" s="84"/>
      <c r="BB5" s="84" t="s">
        <v>296</v>
      </c>
      <c r="BC5" s="84"/>
      <c r="BD5" s="108" t="s">
        <v>326</v>
      </c>
      <c r="BE5" s="84">
        <v>41488</v>
      </c>
      <c r="BF5" s="38" t="s">
        <v>268</v>
      </c>
      <c r="BG5" s="84" t="s">
        <v>327</v>
      </c>
      <c r="BH5" s="114" t="s">
        <v>334</v>
      </c>
      <c r="BI5" s="38" t="s">
        <v>110</v>
      </c>
      <c r="BJ5" s="85">
        <v>45898</v>
      </c>
      <c r="BK5" s="84"/>
      <c r="BL5" s="38" t="s">
        <v>115</v>
      </c>
      <c r="BM5" s="115" t="s">
        <v>120</v>
      </c>
      <c r="BN5" s="116" t="s">
        <v>200</v>
      </c>
      <c r="BO5" s="84" t="s">
        <v>246</v>
      </c>
      <c r="BP5" s="84"/>
      <c r="BQ5" s="117"/>
      <c r="BR5" s="118" t="s">
        <v>335</v>
      </c>
    </row>
    <row r="6" spans="1:70" s="113" customFormat="1" ht="15" customHeight="1" x14ac:dyDescent="0.35">
      <c r="A6" s="84">
        <v>2</v>
      </c>
      <c r="B6" s="38" t="s">
        <v>261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251</v>
      </c>
      <c r="H6" s="38" t="s">
        <v>250</v>
      </c>
      <c r="I6" s="84">
        <v>51790</v>
      </c>
      <c r="J6" s="38" t="s">
        <v>262</v>
      </c>
      <c r="K6" s="84">
        <v>51790</v>
      </c>
      <c r="L6" s="84" t="s">
        <v>263</v>
      </c>
      <c r="M6" s="38" t="s">
        <v>264</v>
      </c>
      <c r="N6" s="84">
        <v>85587</v>
      </c>
      <c r="O6" s="84" t="s">
        <v>265</v>
      </c>
      <c r="P6" s="84">
        <v>120435</v>
      </c>
      <c r="Q6" s="38" t="s">
        <v>266</v>
      </c>
      <c r="R6" s="38" t="s">
        <v>273</v>
      </c>
      <c r="S6" s="84" t="s">
        <v>274</v>
      </c>
      <c r="T6" s="84" t="s">
        <v>274</v>
      </c>
      <c r="U6" s="84" t="s">
        <v>269</v>
      </c>
      <c r="V6" s="84" t="s">
        <v>270</v>
      </c>
      <c r="W6" s="84">
        <v>0</v>
      </c>
      <c r="X6" s="38" t="s">
        <v>271</v>
      </c>
      <c r="Y6" s="84">
        <v>18476015</v>
      </c>
      <c r="Z6" s="38" t="s">
        <v>275</v>
      </c>
      <c r="AA6" s="108" t="s">
        <v>297</v>
      </c>
      <c r="AB6" s="84">
        <v>41488</v>
      </c>
      <c r="AC6" s="108" t="s">
        <v>290</v>
      </c>
      <c r="AD6" s="84">
        <v>52</v>
      </c>
      <c r="AE6" s="84" t="s">
        <v>291</v>
      </c>
      <c r="AF6" s="84" t="s">
        <v>292</v>
      </c>
      <c r="AG6" s="108" t="s">
        <v>298</v>
      </c>
      <c r="AH6" s="84" t="s">
        <v>294</v>
      </c>
      <c r="AI6" s="108" t="s">
        <v>297</v>
      </c>
      <c r="AJ6" s="84">
        <v>1290</v>
      </c>
      <c r="AK6" s="84">
        <v>1290</v>
      </c>
      <c r="AL6" s="108" t="s">
        <v>299</v>
      </c>
      <c r="AM6" s="84">
        <v>9626.08</v>
      </c>
      <c r="AN6" s="112">
        <v>194</v>
      </c>
      <c r="AO6" s="112">
        <v>9820.08</v>
      </c>
      <c r="AP6" s="112">
        <v>39306.18</v>
      </c>
      <c r="AQ6" s="112">
        <v>16873.75</v>
      </c>
      <c r="AR6" s="112">
        <v>56179.93</v>
      </c>
      <c r="AS6" s="112">
        <v>36795.919999999998</v>
      </c>
      <c r="AT6" s="112">
        <v>16873.75</v>
      </c>
      <c r="AU6" s="112">
        <v>53669.67</v>
      </c>
      <c r="AV6" s="84">
        <v>47</v>
      </c>
      <c r="AW6" s="84"/>
      <c r="AX6" s="84"/>
      <c r="AY6" s="108"/>
      <c r="AZ6" s="84"/>
      <c r="BA6" s="84"/>
      <c r="BB6" s="84" t="s">
        <v>296</v>
      </c>
      <c r="BC6" s="84"/>
      <c r="BD6" s="108" t="s">
        <v>326</v>
      </c>
      <c r="BE6" s="84">
        <v>41488</v>
      </c>
      <c r="BF6" s="38" t="s">
        <v>274</v>
      </c>
      <c r="BG6" s="84" t="s">
        <v>328</v>
      </c>
      <c r="BH6" s="114" t="s">
        <v>334</v>
      </c>
      <c r="BI6" s="38" t="s">
        <v>110</v>
      </c>
      <c r="BJ6" s="85">
        <v>45898</v>
      </c>
      <c r="BK6" s="84"/>
      <c r="BL6" s="38" t="s">
        <v>115</v>
      </c>
      <c r="BM6" s="115" t="s">
        <v>120</v>
      </c>
      <c r="BN6" s="116" t="s">
        <v>200</v>
      </c>
      <c r="BO6" s="84" t="s">
        <v>246</v>
      </c>
      <c r="BP6" s="84"/>
      <c r="BQ6" s="117"/>
      <c r="BR6" s="118" t="s">
        <v>335</v>
      </c>
    </row>
    <row r="7" spans="1:70" s="113" customFormat="1" ht="15" customHeight="1" x14ac:dyDescent="0.35">
      <c r="A7" s="84">
        <v>3</v>
      </c>
      <c r="B7" s="38" t="s">
        <v>261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251</v>
      </c>
      <c r="H7" s="38" t="s">
        <v>250</v>
      </c>
      <c r="I7" s="84">
        <v>51790</v>
      </c>
      <c r="J7" s="38" t="s">
        <v>262</v>
      </c>
      <c r="K7" s="84">
        <v>51790</v>
      </c>
      <c r="L7" s="84" t="s">
        <v>263</v>
      </c>
      <c r="M7" s="38" t="s">
        <v>264</v>
      </c>
      <c r="N7" s="84">
        <v>85587</v>
      </c>
      <c r="O7" s="84" t="s">
        <v>265</v>
      </c>
      <c r="P7" s="84">
        <v>120435</v>
      </c>
      <c r="Q7" s="38" t="s">
        <v>266</v>
      </c>
      <c r="R7" s="38" t="s">
        <v>276</v>
      </c>
      <c r="S7" s="84" t="s">
        <v>277</v>
      </c>
      <c r="T7" s="84" t="s">
        <v>277</v>
      </c>
      <c r="U7" s="84" t="s">
        <v>278</v>
      </c>
      <c r="V7" s="84" t="s">
        <v>270</v>
      </c>
      <c r="W7" s="84">
        <v>0</v>
      </c>
      <c r="X7" s="38" t="s">
        <v>271</v>
      </c>
      <c r="Y7" s="84">
        <v>354661469</v>
      </c>
      <c r="Z7" s="38" t="s">
        <v>279</v>
      </c>
      <c r="AA7" s="108" t="s">
        <v>300</v>
      </c>
      <c r="AB7" s="84">
        <v>80000</v>
      </c>
      <c r="AC7" s="108" t="s">
        <v>290</v>
      </c>
      <c r="AD7" s="84">
        <v>24</v>
      </c>
      <c r="AE7" s="84" t="s">
        <v>301</v>
      </c>
      <c r="AF7" s="84" t="s">
        <v>292</v>
      </c>
      <c r="AG7" s="108" t="s">
        <v>302</v>
      </c>
      <c r="AH7" s="84" t="s">
        <v>294</v>
      </c>
      <c r="AI7" s="108" t="s">
        <v>303</v>
      </c>
      <c r="AJ7" s="84">
        <v>4270</v>
      </c>
      <c r="AK7" s="84">
        <v>4270</v>
      </c>
      <c r="AL7" s="108" t="s">
        <v>304</v>
      </c>
      <c r="AM7" s="84">
        <v>57017.599999999999</v>
      </c>
      <c r="AN7" s="112">
        <v>19842.400000000001</v>
      </c>
      <c r="AO7" s="112">
        <v>76860</v>
      </c>
      <c r="AP7" s="112">
        <v>22982.400000000001</v>
      </c>
      <c r="AQ7" s="112">
        <v>1672.6</v>
      </c>
      <c r="AR7" s="112">
        <v>24655</v>
      </c>
      <c r="AS7" s="112">
        <v>3782.02</v>
      </c>
      <c r="AT7" s="112">
        <v>487.98</v>
      </c>
      <c r="AU7" s="112">
        <v>4270</v>
      </c>
      <c r="AV7" s="84">
        <v>19</v>
      </c>
      <c r="AW7" s="84"/>
      <c r="AX7" s="84"/>
      <c r="AY7" s="108"/>
      <c r="AZ7" s="84"/>
      <c r="BA7" s="84"/>
      <c r="BB7" s="84" t="s">
        <v>296</v>
      </c>
      <c r="BC7" s="84"/>
      <c r="BD7" s="108"/>
      <c r="BE7" s="84">
        <v>0</v>
      </c>
      <c r="BF7" s="38" t="s">
        <v>277</v>
      </c>
      <c r="BG7" s="84" t="s">
        <v>329</v>
      </c>
      <c r="BH7" s="114" t="s">
        <v>334</v>
      </c>
      <c r="BI7" s="38" t="s">
        <v>110</v>
      </c>
      <c r="BJ7" s="85">
        <v>45898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4270</v>
      </c>
      <c r="BQ7" s="117" t="s">
        <v>201</v>
      </c>
      <c r="BR7" s="118" t="s">
        <v>338</v>
      </c>
    </row>
    <row r="8" spans="1:70" s="113" customFormat="1" ht="15" customHeight="1" x14ac:dyDescent="0.35">
      <c r="A8" s="84">
        <v>4</v>
      </c>
      <c r="B8" s="38" t="s">
        <v>261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251</v>
      </c>
      <c r="H8" s="38" t="s">
        <v>250</v>
      </c>
      <c r="I8" s="84">
        <v>51790</v>
      </c>
      <c r="J8" s="38" t="s">
        <v>262</v>
      </c>
      <c r="K8" s="84">
        <v>51790</v>
      </c>
      <c r="L8" s="84" t="s">
        <v>263</v>
      </c>
      <c r="M8" s="38" t="s">
        <v>264</v>
      </c>
      <c r="N8" s="84">
        <v>85587</v>
      </c>
      <c r="O8" s="84" t="s">
        <v>265</v>
      </c>
      <c r="P8" s="84">
        <v>120435</v>
      </c>
      <c r="Q8" s="38" t="s">
        <v>266</v>
      </c>
      <c r="R8" s="38" t="s">
        <v>280</v>
      </c>
      <c r="S8" s="84" t="s">
        <v>281</v>
      </c>
      <c r="T8" s="84" t="s">
        <v>281</v>
      </c>
      <c r="U8" s="84" t="s">
        <v>269</v>
      </c>
      <c r="V8" s="84" t="s">
        <v>270</v>
      </c>
      <c r="W8" s="84">
        <v>0</v>
      </c>
      <c r="X8" s="38" t="s">
        <v>271</v>
      </c>
      <c r="Y8" s="84">
        <v>356286264</v>
      </c>
      <c r="Z8" s="38" t="s">
        <v>282</v>
      </c>
      <c r="AA8" s="108" t="s">
        <v>305</v>
      </c>
      <c r="AB8" s="84">
        <v>30000</v>
      </c>
      <c r="AC8" s="108" t="s">
        <v>290</v>
      </c>
      <c r="AD8" s="84">
        <v>18</v>
      </c>
      <c r="AE8" s="84" t="s">
        <v>306</v>
      </c>
      <c r="AF8" s="84" t="s">
        <v>292</v>
      </c>
      <c r="AG8" s="108" t="s">
        <v>302</v>
      </c>
      <c r="AH8" s="84" t="s">
        <v>294</v>
      </c>
      <c r="AI8" s="108" t="s">
        <v>307</v>
      </c>
      <c r="AJ8" s="84">
        <v>2020</v>
      </c>
      <c r="AK8" s="84">
        <v>2020</v>
      </c>
      <c r="AL8" s="108" t="s">
        <v>308</v>
      </c>
      <c r="AM8" s="84">
        <v>26161.35</v>
      </c>
      <c r="AN8" s="112">
        <v>6158.65</v>
      </c>
      <c r="AO8" s="112">
        <v>32320</v>
      </c>
      <c r="AP8" s="112">
        <v>3838.65</v>
      </c>
      <c r="AQ8" s="112">
        <v>121.35</v>
      </c>
      <c r="AR8" s="112">
        <v>3960</v>
      </c>
      <c r="AS8" s="112">
        <v>0</v>
      </c>
      <c r="AT8" s="112">
        <v>0</v>
      </c>
      <c r="AU8" s="112">
        <v>0</v>
      </c>
      <c r="AV8" s="84">
        <v>16</v>
      </c>
      <c r="AW8" s="84"/>
      <c r="AX8" s="84"/>
      <c r="AY8" s="108"/>
      <c r="AZ8" s="84"/>
      <c r="BA8" s="84"/>
      <c r="BB8" s="84" t="s">
        <v>296</v>
      </c>
      <c r="BC8" s="84"/>
      <c r="BD8" s="108"/>
      <c r="BE8" s="84">
        <v>0</v>
      </c>
      <c r="BF8" s="38" t="s">
        <v>281</v>
      </c>
      <c r="BG8" s="84" t="s">
        <v>330</v>
      </c>
      <c r="BH8" s="114" t="s">
        <v>334</v>
      </c>
      <c r="BI8" s="38" t="s">
        <v>110</v>
      </c>
      <c r="BJ8" s="85">
        <v>45898</v>
      </c>
      <c r="BK8" s="84"/>
      <c r="BL8" s="38" t="s">
        <v>115</v>
      </c>
      <c r="BM8" s="115" t="s">
        <v>120</v>
      </c>
      <c r="BN8" s="116" t="s">
        <v>199</v>
      </c>
      <c r="BO8" s="84" t="s">
        <v>245</v>
      </c>
      <c r="BP8" s="84"/>
      <c r="BQ8" s="117"/>
      <c r="BR8" s="118" t="s">
        <v>336</v>
      </c>
    </row>
    <row r="9" spans="1:70" s="113" customFormat="1" ht="15" customHeight="1" x14ac:dyDescent="0.35">
      <c r="A9" s="84">
        <v>5</v>
      </c>
      <c r="B9" s="38" t="s">
        <v>261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251</v>
      </c>
      <c r="H9" s="38" t="s">
        <v>250</v>
      </c>
      <c r="I9" s="84">
        <v>51790</v>
      </c>
      <c r="J9" s="38" t="s">
        <v>262</v>
      </c>
      <c r="K9" s="84">
        <v>51790</v>
      </c>
      <c r="L9" s="84" t="s">
        <v>263</v>
      </c>
      <c r="M9" s="38" t="s">
        <v>264</v>
      </c>
      <c r="N9" s="84">
        <v>85587</v>
      </c>
      <c r="O9" s="84" t="s">
        <v>265</v>
      </c>
      <c r="P9" s="84">
        <v>120435</v>
      </c>
      <c r="Q9" s="38" t="s">
        <v>266</v>
      </c>
      <c r="R9" s="38" t="s">
        <v>276</v>
      </c>
      <c r="S9" s="84" t="s">
        <v>283</v>
      </c>
      <c r="T9" s="84" t="s">
        <v>283</v>
      </c>
      <c r="U9" s="84" t="s">
        <v>278</v>
      </c>
      <c r="V9" s="84" t="s">
        <v>270</v>
      </c>
      <c r="W9" s="84">
        <v>0</v>
      </c>
      <c r="X9" s="38" t="s">
        <v>271</v>
      </c>
      <c r="Y9" s="84">
        <v>356661640</v>
      </c>
      <c r="Z9" s="38" t="s">
        <v>284</v>
      </c>
      <c r="AA9" s="108" t="s">
        <v>309</v>
      </c>
      <c r="AB9" s="84">
        <v>42000</v>
      </c>
      <c r="AC9" s="108" t="s">
        <v>290</v>
      </c>
      <c r="AD9" s="84">
        <v>24</v>
      </c>
      <c r="AE9" s="84" t="s">
        <v>310</v>
      </c>
      <c r="AF9" s="84" t="s">
        <v>311</v>
      </c>
      <c r="AG9" s="108" t="s">
        <v>312</v>
      </c>
      <c r="AH9" s="84" t="s">
        <v>313</v>
      </c>
      <c r="AI9" s="108" t="s">
        <v>314</v>
      </c>
      <c r="AJ9" s="84">
        <v>2240</v>
      </c>
      <c r="AK9" s="84">
        <v>2240</v>
      </c>
      <c r="AL9" s="108" t="s">
        <v>308</v>
      </c>
      <c r="AM9" s="84">
        <v>23679.46</v>
      </c>
      <c r="AN9" s="112">
        <v>9920.5400000000009</v>
      </c>
      <c r="AO9" s="112">
        <v>33600</v>
      </c>
      <c r="AP9" s="112">
        <v>18320.54</v>
      </c>
      <c r="AQ9" s="112">
        <v>1975.46</v>
      </c>
      <c r="AR9" s="112">
        <v>20296</v>
      </c>
      <c r="AS9" s="112">
        <v>0</v>
      </c>
      <c r="AT9" s="112">
        <v>0</v>
      </c>
      <c r="AU9" s="112">
        <v>0</v>
      </c>
      <c r="AV9" s="84">
        <v>15</v>
      </c>
      <c r="AW9" s="84"/>
      <c r="AX9" s="84"/>
      <c r="AY9" s="108"/>
      <c r="AZ9" s="84"/>
      <c r="BA9" s="84"/>
      <c r="BB9" s="84" t="s">
        <v>296</v>
      </c>
      <c r="BC9" s="84"/>
      <c r="BD9" s="108"/>
      <c r="BE9" s="84">
        <v>0</v>
      </c>
      <c r="BF9" s="38" t="s">
        <v>283</v>
      </c>
      <c r="BG9" s="84" t="s">
        <v>331</v>
      </c>
      <c r="BH9" s="114" t="s">
        <v>334</v>
      </c>
      <c r="BI9" s="38" t="s">
        <v>110</v>
      </c>
      <c r="BJ9" s="85">
        <v>45898</v>
      </c>
      <c r="BK9" s="84"/>
      <c r="BL9" s="38" t="s">
        <v>115</v>
      </c>
      <c r="BM9" s="115" t="s">
        <v>120</v>
      </c>
      <c r="BN9" s="116" t="s">
        <v>199</v>
      </c>
      <c r="BO9" s="84" t="s">
        <v>245</v>
      </c>
      <c r="BP9" s="84"/>
      <c r="BQ9" s="117"/>
      <c r="BR9" s="118" t="s">
        <v>336</v>
      </c>
    </row>
    <row r="10" spans="1:70" s="113" customFormat="1" ht="15" customHeight="1" x14ac:dyDescent="0.35">
      <c r="A10" s="84">
        <v>6</v>
      </c>
      <c r="B10" s="38" t="s">
        <v>261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251</v>
      </c>
      <c r="H10" s="38" t="s">
        <v>250</v>
      </c>
      <c r="I10" s="84">
        <v>51790</v>
      </c>
      <c r="J10" s="38" t="s">
        <v>262</v>
      </c>
      <c r="K10" s="84">
        <v>51790</v>
      </c>
      <c r="L10" s="84" t="s">
        <v>263</v>
      </c>
      <c r="M10" s="38" t="s">
        <v>264</v>
      </c>
      <c r="N10" s="84">
        <v>85587</v>
      </c>
      <c r="O10" s="84" t="s">
        <v>265</v>
      </c>
      <c r="P10" s="84">
        <v>120435</v>
      </c>
      <c r="Q10" s="38" t="s">
        <v>266</v>
      </c>
      <c r="R10" s="38" t="s">
        <v>276</v>
      </c>
      <c r="S10" s="84" t="s">
        <v>285</v>
      </c>
      <c r="T10" s="84" t="s">
        <v>285</v>
      </c>
      <c r="U10" s="84" t="s">
        <v>269</v>
      </c>
      <c r="V10" s="84" t="s">
        <v>270</v>
      </c>
      <c r="W10" s="84">
        <v>0</v>
      </c>
      <c r="X10" s="38" t="s">
        <v>271</v>
      </c>
      <c r="Y10" s="84">
        <v>357844833</v>
      </c>
      <c r="Z10" s="38" t="s">
        <v>286</v>
      </c>
      <c r="AA10" s="108" t="s">
        <v>315</v>
      </c>
      <c r="AB10" s="84">
        <v>55000</v>
      </c>
      <c r="AC10" s="108" t="s">
        <v>290</v>
      </c>
      <c r="AD10" s="84">
        <v>24</v>
      </c>
      <c r="AE10" s="84" t="s">
        <v>316</v>
      </c>
      <c r="AF10" s="84" t="s">
        <v>317</v>
      </c>
      <c r="AG10" s="108" t="s">
        <v>318</v>
      </c>
      <c r="AH10" s="84" t="s">
        <v>319</v>
      </c>
      <c r="AI10" s="108" t="s">
        <v>320</v>
      </c>
      <c r="AJ10" s="84">
        <v>2940</v>
      </c>
      <c r="AK10" s="84">
        <v>2940</v>
      </c>
      <c r="AL10" s="108" t="s">
        <v>308</v>
      </c>
      <c r="AM10" s="84">
        <v>24172.68</v>
      </c>
      <c r="AN10" s="112">
        <v>11107.32</v>
      </c>
      <c r="AO10" s="112">
        <v>35280</v>
      </c>
      <c r="AP10" s="112">
        <v>30827.32</v>
      </c>
      <c r="AQ10" s="112">
        <v>4321.68</v>
      </c>
      <c r="AR10" s="112">
        <v>35149</v>
      </c>
      <c r="AS10" s="112">
        <v>0</v>
      </c>
      <c r="AT10" s="112">
        <v>0</v>
      </c>
      <c r="AU10" s="112">
        <v>0</v>
      </c>
      <c r="AV10" s="84">
        <v>12</v>
      </c>
      <c r="AW10" s="84"/>
      <c r="AX10" s="84"/>
      <c r="AY10" s="108"/>
      <c r="AZ10" s="84"/>
      <c r="BA10" s="84"/>
      <c r="BB10" s="84" t="s">
        <v>296</v>
      </c>
      <c r="BC10" s="84"/>
      <c r="BD10" s="108"/>
      <c r="BE10" s="84">
        <v>0</v>
      </c>
      <c r="BF10" s="38" t="s">
        <v>285</v>
      </c>
      <c r="BG10" s="84" t="s">
        <v>332</v>
      </c>
      <c r="BH10" s="114" t="s">
        <v>334</v>
      </c>
      <c r="BI10" s="38" t="s">
        <v>110</v>
      </c>
      <c r="BJ10" s="85">
        <v>45898</v>
      </c>
      <c r="BK10" s="84"/>
      <c r="BL10" s="38" t="s">
        <v>115</v>
      </c>
      <c r="BM10" s="115" t="s">
        <v>120</v>
      </c>
      <c r="BN10" s="116" t="s">
        <v>199</v>
      </c>
      <c r="BO10" s="84" t="s">
        <v>245</v>
      </c>
      <c r="BP10" s="84"/>
      <c r="BQ10" s="117"/>
      <c r="BR10" s="118" t="s">
        <v>336</v>
      </c>
    </row>
    <row r="11" spans="1:70" s="113" customFormat="1" ht="15" customHeight="1" x14ac:dyDescent="0.35">
      <c r="A11" s="84">
        <v>7</v>
      </c>
      <c r="B11" s="38" t="s">
        <v>261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251</v>
      </c>
      <c r="H11" s="38" t="s">
        <v>250</v>
      </c>
      <c r="I11" s="84">
        <v>51790</v>
      </c>
      <c r="J11" s="38" t="s">
        <v>262</v>
      </c>
      <c r="K11" s="84">
        <v>51790</v>
      </c>
      <c r="L11" s="84" t="s">
        <v>263</v>
      </c>
      <c r="M11" s="38" t="s">
        <v>264</v>
      </c>
      <c r="N11" s="84">
        <v>85587</v>
      </c>
      <c r="O11" s="84" t="s">
        <v>265</v>
      </c>
      <c r="P11" s="84">
        <v>120435</v>
      </c>
      <c r="Q11" s="38" t="s">
        <v>266</v>
      </c>
      <c r="R11" s="38" t="s">
        <v>276</v>
      </c>
      <c r="S11" s="84" t="s">
        <v>287</v>
      </c>
      <c r="T11" s="84" t="s">
        <v>287</v>
      </c>
      <c r="U11" s="84" t="s">
        <v>278</v>
      </c>
      <c r="V11" s="84" t="s">
        <v>270</v>
      </c>
      <c r="W11" s="84">
        <v>0</v>
      </c>
      <c r="X11" s="38" t="s">
        <v>271</v>
      </c>
      <c r="Y11" s="84">
        <v>359596060</v>
      </c>
      <c r="Z11" s="38" t="s">
        <v>288</v>
      </c>
      <c r="AA11" s="108" t="s">
        <v>321</v>
      </c>
      <c r="AB11" s="84">
        <v>42000</v>
      </c>
      <c r="AC11" s="108" t="s">
        <v>290</v>
      </c>
      <c r="AD11" s="84">
        <v>24</v>
      </c>
      <c r="AE11" s="84" t="s">
        <v>322</v>
      </c>
      <c r="AF11" s="84" t="s">
        <v>323</v>
      </c>
      <c r="AG11" s="108" t="s">
        <v>324</v>
      </c>
      <c r="AH11" s="84" t="s">
        <v>313</v>
      </c>
      <c r="AI11" s="108" t="s">
        <v>325</v>
      </c>
      <c r="AJ11" s="84">
        <v>2240</v>
      </c>
      <c r="AK11" s="84">
        <v>2240</v>
      </c>
      <c r="AL11" s="108"/>
      <c r="AM11" s="84">
        <v>0</v>
      </c>
      <c r="AN11" s="112">
        <v>0</v>
      </c>
      <c r="AO11" s="112">
        <v>0</v>
      </c>
      <c r="AP11" s="112">
        <v>42000</v>
      </c>
      <c r="AQ11" s="112">
        <v>11109</v>
      </c>
      <c r="AR11" s="112">
        <v>53109</v>
      </c>
      <c r="AS11" s="112">
        <v>0</v>
      </c>
      <c r="AT11" s="112">
        <v>0</v>
      </c>
      <c r="AU11" s="112">
        <v>0</v>
      </c>
      <c r="AV11" s="84"/>
      <c r="AW11" s="84"/>
      <c r="AX11" s="84"/>
      <c r="AY11" s="108"/>
      <c r="AZ11" s="84"/>
      <c r="BA11" s="84"/>
      <c r="BB11" s="84" t="s">
        <v>296</v>
      </c>
      <c r="BC11" s="84"/>
      <c r="BD11" s="108"/>
      <c r="BE11" s="84">
        <v>0</v>
      </c>
      <c r="BF11" s="38" t="s">
        <v>287</v>
      </c>
      <c r="BG11" s="84" t="s">
        <v>333</v>
      </c>
      <c r="BH11" s="114" t="s">
        <v>334</v>
      </c>
      <c r="BI11" s="38" t="s">
        <v>110</v>
      </c>
      <c r="BJ11" s="85">
        <v>45898</v>
      </c>
      <c r="BK11" s="84"/>
      <c r="BL11" s="38" t="s">
        <v>115</v>
      </c>
      <c r="BM11" s="115" t="s">
        <v>120</v>
      </c>
      <c r="BN11" s="116" t="s">
        <v>199</v>
      </c>
      <c r="BO11" s="84" t="s">
        <v>245</v>
      </c>
      <c r="BP11" s="84"/>
      <c r="BQ11" s="117"/>
      <c r="BR11" s="118" t="s">
        <v>336</v>
      </c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2025-09-08T05:03:45Z</dcterms:modified>
</cp:coreProperties>
</file>