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Report released on 21-11-2025/Salepur Fn25-26-02158/"/>
    </mc:Choice>
  </mc:AlternateContent>
  <xr:revisionPtr revIDLastSave="25" documentId="13_ncr:1_{A9CFBD67-7522-46D7-9958-E653DAC3BDEB}" xr6:coauthVersionLast="47" xr6:coauthVersionMax="47" xr10:uidLastSave="{24A87EDE-CAEC-48B4-9639-8392388347B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 l="1"/>
  <c r="G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H7" i="20"/>
  <c r="H6" i="20"/>
  <c r="G7" i="20"/>
  <c r="F7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7" i="20" l="1"/>
  <c r="C36" i="20"/>
  <c r="C39" i="20"/>
  <c r="C18" i="20"/>
  <c r="C40" i="20"/>
  <c r="C38" i="20"/>
  <c r="C50" i="20"/>
  <c r="C47" i="20"/>
  <c r="C49" i="20"/>
  <c r="C46" i="20"/>
  <c r="C48" i="20"/>
  <c r="B44" i="20"/>
  <c r="B43" i="20"/>
  <c r="B39" i="20"/>
  <c r="B38" i="20"/>
  <c r="B37" i="20"/>
  <c r="B36" i="20"/>
  <c r="B50" i="20"/>
  <c r="B31" i="20"/>
  <c r="B49" i="20"/>
  <c r="B30" i="20"/>
  <c r="B48" i="20"/>
  <c r="B29" i="20"/>
  <c r="B47" i="20"/>
  <c r="B28" i="20"/>
  <c r="C45" i="20"/>
  <c r="B46" i="20"/>
  <c r="B27" i="20"/>
  <c r="C44" i="20"/>
  <c r="B45" i="20"/>
  <c r="C41" i="20"/>
  <c r="B42" i="20"/>
  <c r="B23" i="20"/>
  <c r="B41" i="20"/>
  <c r="C43" i="20"/>
  <c r="B40" i="20"/>
  <c r="C42" i="20"/>
  <c r="B22" i="20"/>
  <c r="B16" i="20"/>
  <c r="B15" i="20"/>
  <c r="B32" i="20"/>
  <c r="C17" i="20"/>
  <c r="C16" i="20"/>
  <c r="C33" i="20"/>
  <c r="C31" i="20"/>
  <c r="C30" i="20"/>
  <c r="C29" i="20"/>
  <c r="C11" i="20"/>
  <c r="C15" i="20"/>
  <c r="C13" i="20"/>
  <c r="C28" i="20"/>
  <c r="C26" i="20"/>
  <c r="C27" i="20"/>
  <c r="C24" i="20"/>
  <c r="C22" i="20"/>
  <c r="C25" i="20"/>
  <c r="B21" i="20"/>
  <c r="B35" i="20"/>
  <c r="B20" i="20"/>
  <c r="C23" i="20"/>
  <c r="B34" i="20"/>
  <c r="B19" i="20"/>
  <c r="C35" i="20"/>
  <c r="B33" i="20"/>
  <c r="B18" i="20"/>
  <c r="C34" i="20"/>
  <c r="C21" i="20"/>
  <c r="B17" i="20"/>
  <c r="B13" i="20"/>
  <c r="B26" i="20"/>
  <c r="B25" i="20"/>
  <c r="B12" i="20"/>
  <c r="B24" i="20"/>
  <c r="C32" i="20"/>
  <c r="C20" i="20"/>
  <c r="C19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<sst xmlns="http://schemas.openxmlformats.org/spreadsheetml/2006/main" count="1503" uniqueCount="572">
  <si>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</si>
  <si>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</si>
  <si>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</si>
  <si>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</si>
  <si>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</si>
  <si>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</si>
  <si>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</si>
  <si>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</si>
  <si>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</si>
  <si>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</si>
  <si>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</si>
  <si>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</si>
  <si>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</si>
  <si>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</si>
  <si>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</si>
  <si>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</si>
  <si>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</si>
  <si>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</si>
  <si>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</si>
  <si>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</si>
  <si>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</si>
  <si>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</si>
  <si>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</si>
  <si>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</si>
  <si>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</si>
  <si>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</si>
  <si>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</si>
  <si>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</si>
  <si>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</si>
  <si>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</si>
  <si>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</si>
  <si>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</si>
  <si>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</si>
  <si>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</si>
  <si>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</si>
  <si>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</si>
  <si>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</si>
  <si>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</si>
  <si>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</si>
  <si>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</si>
  <si>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</si>
  <si>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</si>
  <si>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</si>
  <si>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</si>
  <si>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</si>
  <si>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</si>
  <si>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</si>
  <si>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</si>
  <si>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</si>
  <si>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</si>
  <si>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</si>
  <si>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</si>
  <si>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</si>
  <si>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</si>
  <si>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</si>
  <si>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</si>
  <si>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</si>
  <si>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</si>
  <si>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</si>
  <si>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</si>
  <si>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</si>
  <si>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</si>
  <si>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</si>
  <si>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</si>
  <si>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</si>
  <si>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</si>
  <si>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</si>
  <si>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</si>
  <si>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</si>
  <si>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</si>
  <si>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</si>
  <si>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</si>
  <si>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</si>
  <si>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</si>
  <si>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</si>
  <si>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</si>
  <si>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</si>
  <si>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</si>
  <si>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</si>
  <si>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</si>
  <si>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</si>
  <si>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</si>
  <si>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</si>
  <si>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</si>
  <si>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</si>
  <si>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</si>
  <si>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</si>
  <si>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</si>
  <si>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</si>
  <si>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</si>
  <si>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</si>
  <si>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</si>
  <si>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</si>
  <si>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</si>
  <si>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</si>
  <si>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</si>
  <si>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</si>
  <si>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</si>
  <si>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</si>
  <si>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</si>
  <si>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</si>
  <si>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</si>
  <si>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</si>
  <si>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</si>
  <si>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</si>
  <si>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</si>
  <si>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</si>
  <si>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</si>
  <si>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</si>
  <si>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</si>
  <si>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</si>
  <si>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</si>
  <si>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</si>
  <si>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</si>
  <si>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</si>
  <si>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</si>
  <si>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</si>
  <si>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</si>
  <si>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</si>
  <si>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</si>
  <si>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</si>
  <si>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</si>
  <si>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</si>
  <si>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</si>
  <si>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</si>
  <si>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</si>
  <si>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</si>
  <si>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</si>
  <si>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</si>
  <si>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</si>
  <si>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</si>
  <si>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</si>
  <si>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</si>
  <si>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</si>
  <si>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</si>
  <si>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</si>
  <si>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</si>
  <si>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</si>
  <si>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</si>
  <si>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</si>
  <si>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</si>
  <si>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</si>
  <si>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</si>
  <si>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</si>
  <si>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</si>
  <si>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</si>
  <si>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</si>
  <si>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</si>
  <si>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</si>
  <si>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</si>
  <si>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</si>
  <si>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</si>
  <si>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</si>
  <si>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</si>
  <si>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</si>
  <si>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</si>
  <si>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</si>
  <si>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</si>
  <si>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</si>
  <si>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</si>
  <si>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</si>
  <si>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</si>
  <si>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</si>
  <si>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</si>
  <si>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</si>
  <si>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</si>
  <si>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</si>
  <si>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</si>
  <si>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</si>
  <si>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</si>
  <si>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</si>
  <si>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</si>
  <si>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</si>
  <si>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</si>
  <si>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</si>
  <si>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</si>
  <si>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</si>
  <si>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</si>
  <si>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</si>
  <si>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</si>
  <si>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</si>
  <si>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</si>
  <si>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</si>
  <si>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</si>
  <si>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</si>
  <si>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</si>
  <si>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</si>
  <si>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</si>
  <si>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</si>
  <si>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</si>
  <si>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</si>
  <si>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</si>
  <si>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</si>
  <si>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</si>
  <si>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</si>
  <si>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</si>
  <si>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</si>
  <si>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</si>
  <si>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</si>
  <si>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</si>
  <si>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</si>
  <si>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</si>
  <si>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</si>
  <si>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</si>
  <si>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</si>
  <si>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</si>
  <si>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</si>
  <si>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</si>
  <si>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</si>
  <si>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</si>
  <si>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</si>
  <si>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</si>
  <si>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</si>
  <si>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</si>
  <si>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</si>
  <si>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</si>
  <si>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</si>
  <si>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</si>
  <si>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</si>
  <si>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</si>
  <si>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</si>
  <si>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</si>
  <si>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</si>
  <si>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</si>
  <si>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</si>
  <si>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</si>
  <si>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</si>
  <si>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</si>
  <si>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</si>
  <si>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</si>
  <si>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</si>
  <si>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</si>
  <si>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</si>
  <si>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</si>
  <si>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</si>
  <si>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</si>
  <si>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</si>
  <si>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</si>
  <si>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</si>
  <si>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</si>
  <si>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</si>
  <si>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</si>
  <si>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</si>
  <si>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</si>
  <si>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</si>
  <si>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</si>
  <si>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</si>
  <si>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</si>
  <si>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</si>
  <si>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</si>
  <si>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BQM</t>
  </si>
  <si>
    <t>Chetana</t>
  </si>
  <si>
    <t>HINDU</t>
  </si>
  <si>
    <t>Open</t>
  </si>
  <si>
    <t/>
  </si>
  <si>
    <t>Sidharth Sankar Sahoo/SF0074779</t>
  </si>
  <si>
    <t>OBC</t>
  </si>
  <si>
    <t>Cuttack</t>
  </si>
  <si>
    <t>ORGL1009</t>
  </si>
  <si>
    <t>Salepur</t>
  </si>
  <si>
    <t>Raghabpur</t>
  </si>
  <si>
    <t>SF0074368</t>
  </si>
  <si>
    <t>Gangadhar  Routray</t>
  </si>
  <si>
    <t>Raghabpur 210</t>
  </si>
  <si>
    <t>Maa Tarini</t>
  </si>
  <si>
    <t>CID100902672</t>
  </si>
  <si>
    <t>Groceries shop</t>
  </si>
  <si>
    <t>BHANUMATI NANDA</t>
  </si>
  <si>
    <t>26-Sep-2022</t>
  </si>
  <si>
    <t>Mon</t>
  </si>
  <si>
    <t>9</t>
  </si>
  <si>
    <t>11.87 Yrs</t>
  </si>
  <si>
    <t>07 Mar 2021</t>
  </si>
  <si>
    <t>&gt; 10 Years</t>
  </si>
  <si>
    <t>05-Nov-2022</t>
  </si>
  <si>
    <t>12-Aug-2024</t>
  </si>
  <si>
    <t>31-Dec-2024</t>
  </si>
  <si>
    <t>East</t>
  </si>
  <si>
    <t>Murkundi</t>
  </si>
  <si>
    <t>SF0095005</t>
  </si>
  <si>
    <t>Liza Mallik</t>
  </si>
  <si>
    <t>Murkundi196</t>
  </si>
  <si>
    <t>arajun</t>
  </si>
  <si>
    <t>SID951373081096</t>
  </si>
  <si>
    <t>Band Business</t>
  </si>
  <si>
    <t>ROJI BHOI</t>
  </si>
  <si>
    <t>12-Jan-2023</t>
  </si>
  <si>
    <t>Wed</t>
  </si>
  <si>
    <t>4</t>
  </si>
  <si>
    <t>8.04 Yrs</t>
  </si>
  <si>
    <t>08 Jan 2021</t>
  </si>
  <si>
    <t>&gt; 6 to 10 Years</t>
  </si>
  <si>
    <t>05-Mar-2023</t>
  </si>
  <si>
    <t>17-Feb-2025</t>
  </si>
  <si>
    <t>30-Sep-2025</t>
  </si>
  <si>
    <t>Ostapur</t>
  </si>
  <si>
    <t>Ostapur551325</t>
  </si>
  <si>
    <t>882791</t>
  </si>
  <si>
    <t>SSF4170677</t>
  </si>
  <si>
    <t>GENERAL</t>
  </si>
  <si>
    <t>Bricks Making</t>
  </si>
  <si>
    <t>KABITA MOHANTY</t>
  </si>
  <si>
    <t>20-Jul-2023</t>
  </si>
  <si>
    <t>MON</t>
  </si>
  <si>
    <t>1</t>
  </si>
  <si>
    <t>2.33 Yrs</t>
  </si>
  <si>
    <t>20 Jul 2023</t>
  </si>
  <si>
    <t>&gt; 2 to 4 Years</t>
  </si>
  <si>
    <t>02-Sep-2023</t>
  </si>
  <si>
    <t>03-Nov-2025</t>
  </si>
  <si>
    <t>30-Jun-2025</t>
  </si>
  <si>
    <t>Palei</t>
  </si>
  <si>
    <t>SF0097949</t>
  </si>
  <si>
    <t>Lijarani Swain</t>
  </si>
  <si>
    <t>Patana361372</t>
  </si>
  <si>
    <t>361372 Laxman1</t>
  </si>
  <si>
    <t>SSF3394298</t>
  </si>
  <si>
    <t>BC</t>
  </si>
  <si>
    <t>MUSLIM</t>
  </si>
  <si>
    <t>Agriculture &amp; Farming</t>
  </si>
  <si>
    <t>CHASME ANJUM</t>
  </si>
  <si>
    <t>03-Sep-2023</t>
  </si>
  <si>
    <t>Fri</t>
  </si>
  <si>
    <t>2.21 Yrs</t>
  </si>
  <si>
    <t>03 Sep 2023</t>
  </si>
  <si>
    <t>04-Oct-2023</t>
  </si>
  <si>
    <t>13-Dec-2024</t>
  </si>
  <si>
    <t>Boilo</t>
  </si>
  <si>
    <t>Boilo328972</t>
  </si>
  <si>
    <t>saraswati</t>
  </si>
  <si>
    <t>SID2125277852</t>
  </si>
  <si>
    <t>Aquarium Boxes Making</t>
  </si>
  <si>
    <t>SARASWATI MOHAPATRA</t>
  </si>
  <si>
    <t>13-Oct-2022</t>
  </si>
  <si>
    <t>5</t>
  </si>
  <si>
    <t>7.77 Yrs</t>
  </si>
  <si>
    <t>04 Jan 2021</t>
  </si>
  <si>
    <t>10-Dec-2022</t>
  </si>
  <si>
    <t>12-Dec-2024</t>
  </si>
  <si>
    <t>01-Nov-2024</t>
  </si>
  <si>
    <t>31-Mar-2025</t>
  </si>
  <si>
    <t>As per money receipt borrower paid her advance amount Rs 8093/- on dt 1-11-24 to BM Aloka Baral/SF0030108 but staff has not remitted at office.</t>
  </si>
  <si>
    <t>As per loan card borrower paid her EMI Rs 2800/- on dt 05-10-24 to BM Aloka Baral/SF0030108 but staff has not remitted at office.</t>
  </si>
  <si>
    <t>As per loan card borrower paid her EMI Rs 4450/- on dt 05-10-24 to BM Aloka Baral/SF0030108 but staff has not remitted at office.</t>
  </si>
  <si>
    <t>As per loan card borrower paid her EMI Rs 2240/- on dt 02-10-24 to BM Aloka Baral/SF0030108 but staff has not remitted at office.</t>
  </si>
  <si>
    <t>As per loan card borrower paid her EMI Rs 2240/- on dt 02-11-24 to BM Aloka Baral/SF0030108 but staff has not remitted at office.</t>
  </si>
  <si>
    <t>As per loan card borrower paid her EMI Rs 2240/- on dt 02-10-24 and 02-11-24 to BM Aloka Baral/SF0030108 but staff has not remitted at office.</t>
  </si>
  <si>
    <t>As per money receipt borrower paid her preclosure amount Rs 17320/- on dt 15-11-24 to BM Aloka Baral/SF0030108 but staff has not remitted at office.</t>
  </si>
  <si>
    <t>FN25-26-02158</t>
  </si>
  <si>
    <t>Aloka Baral</t>
  </si>
  <si>
    <t>SF0030108</t>
  </si>
  <si>
    <t>BM</t>
  </si>
  <si>
    <t>Terminated</t>
  </si>
  <si>
    <t>SABALAKANA</t>
  </si>
  <si>
    <t>SABALAKANA C1</t>
  </si>
  <si>
    <t>SABALAKANA C1 Patana1</t>
  </si>
  <si>
    <t>SSF4894593</t>
  </si>
  <si>
    <t>Atta Business</t>
  </si>
  <si>
    <t>ARCHANA SAMAL</t>
  </si>
  <si>
    <t>20-Nov-2023</t>
  </si>
  <si>
    <t>2.00 Yrs</t>
  </si>
  <si>
    <t>20 Nov 2023</t>
  </si>
  <si>
    <t>&lt;= 2 Years</t>
  </si>
  <si>
    <t>03-Jan-2024</t>
  </si>
  <si>
    <t>08-Nov-2025</t>
  </si>
  <si>
    <t>Fraud not identified.</t>
  </si>
  <si>
    <t>SSF4894819</t>
  </si>
  <si>
    <t xml:space="preserve">Bag/Purse &amp; Briefcase Business </t>
  </si>
  <si>
    <t>PRAMILA DALEI</t>
  </si>
  <si>
    <t>05-Nov-2025</t>
  </si>
  <si>
    <t>Fraud not identified verified only loan card</t>
  </si>
  <si>
    <t>Bhimadasa Pur</t>
  </si>
  <si>
    <t>Bhimadasa Pur461568</t>
  </si>
  <si>
    <t>sita</t>
  </si>
  <si>
    <t>SID2125025307</t>
  </si>
  <si>
    <t>Coconut Business</t>
  </si>
  <si>
    <t>DIPTIMAYEE BISWAL</t>
  </si>
  <si>
    <t>22-Nov-2023</t>
  </si>
  <si>
    <t>7.21 Yrs</t>
  </si>
  <si>
    <t>25 Jun 2020</t>
  </si>
  <si>
    <t>02-Jan-2024</t>
  </si>
  <si>
    <t>07-Nov-2025</t>
  </si>
  <si>
    <t>Kusambi</t>
  </si>
  <si>
    <t>Kusambi58</t>
  </si>
  <si>
    <t>MANGALA</t>
  </si>
  <si>
    <t>SSF4922358</t>
  </si>
  <si>
    <t>SATYABHAMA DALAI</t>
  </si>
  <si>
    <t>23-Nov-2023</t>
  </si>
  <si>
    <t>Tue</t>
  </si>
  <si>
    <t>1.99 Yrs</t>
  </si>
  <si>
    <t>23 Nov 2023</t>
  </si>
  <si>
    <t>09-Jan-2024</t>
  </si>
  <si>
    <t>19-Oct-2025</t>
  </si>
  <si>
    <t>Fraud not identified verified only borrower statement</t>
  </si>
  <si>
    <t>gotara</t>
  </si>
  <si>
    <t>gotara C1</t>
  </si>
  <si>
    <t>gotara C1 G1</t>
  </si>
  <si>
    <t>SSF4925521</t>
  </si>
  <si>
    <t>BIMALA DAS</t>
  </si>
  <si>
    <t>01-Jan-2024</t>
  </si>
  <si>
    <t>Nagaspur</t>
  </si>
  <si>
    <t>Nagaspur341564</t>
  </si>
  <si>
    <t>KALIA</t>
  </si>
  <si>
    <t>SID2125370322</t>
  </si>
  <si>
    <t>MAMINA MALLIK</t>
  </si>
  <si>
    <t>6</t>
  </si>
  <si>
    <t>9.48 Yrs</t>
  </si>
  <si>
    <t>21 Jul 2020</t>
  </si>
  <si>
    <t>10-Jan-2024</t>
  </si>
  <si>
    <t>08-Oct-2025</t>
  </si>
  <si>
    <t>Unable to verified due to both borrower and loan card not available.</t>
  </si>
  <si>
    <t>Tulasipur</t>
  </si>
  <si>
    <t>Tulasipur55</t>
  </si>
  <si>
    <t>DURGA</t>
  </si>
  <si>
    <t>CID100903913</t>
  </si>
  <si>
    <t>KANAKALATA BARIK</t>
  </si>
  <si>
    <t>11</t>
  </si>
  <si>
    <t>12.09 Yrs</t>
  </si>
  <si>
    <t>23 Oct 2020</t>
  </si>
  <si>
    <t>04-Jan-2024</t>
  </si>
  <si>
    <t>04-Nov-2025</t>
  </si>
  <si>
    <t>CID100903903</t>
  </si>
  <si>
    <t>Black Smith Or Gold Smith Business</t>
  </si>
  <si>
    <t>PRABINA DAS</t>
  </si>
  <si>
    <t>22 Oct 2020</t>
  </si>
  <si>
    <t>bharatpada</t>
  </si>
  <si>
    <t>bharatpada359</t>
  </si>
  <si>
    <t>jagarnath -2 359 G1</t>
  </si>
  <si>
    <t>CID100913251</t>
  </si>
  <si>
    <t>Animal Husbandry &amp; Poultry</t>
  </si>
  <si>
    <t>MENAKA MALLIK</t>
  </si>
  <si>
    <t>24-Nov-2023</t>
  </si>
  <si>
    <t>01 Oct 2018</t>
  </si>
  <si>
    <t>08-Jan-2024</t>
  </si>
  <si>
    <t>10-Nov-2025</t>
  </si>
  <si>
    <t>Gobindapur</t>
  </si>
  <si>
    <t>Gobindapur236</t>
  </si>
  <si>
    <t>OMM</t>
  </si>
  <si>
    <t>SSF4935213</t>
  </si>
  <si>
    <t>SANJUKTA BARIK</t>
  </si>
  <si>
    <t>24 Nov 2023</t>
  </si>
  <si>
    <t>Sainpada</t>
  </si>
  <si>
    <t>Sainpada86</t>
  </si>
  <si>
    <t>SAI</t>
  </si>
  <si>
    <t>SID951374209567</t>
  </si>
  <si>
    <t>PUSPANJALI BEHERA</t>
  </si>
  <si>
    <t>25-Nov-2023</t>
  </si>
  <si>
    <t>TUE</t>
  </si>
  <si>
    <t>3.06 Yrs</t>
  </si>
  <si>
    <t>06 Aug 2019</t>
  </si>
  <si>
    <t>SSF4950132</t>
  </si>
  <si>
    <t>JAGYASENI PRADHAN</t>
  </si>
  <si>
    <t>1.98 Yrs</t>
  </si>
  <si>
    <t>25 Nov 2023</t>
  </si>
  <si>
    <t>Baradia</t>
  </si>
  <si>
    <t>Baradia C1</t>
  </si>
  <si>
    <t>Baradia C1 G1</t>
  </si>
  <si>
    <t>SSF4952744</t>
  </si>
  <si>
    <t>RATI SAMAL</t>
  </si>
  <si>
    <t>26-Nov-2023</t>
  </si>
  <si>
    <t>26 Nov 2023</t>
  </si>
  <si>
    <t>Nemal</t>
  </si>
  <si>
    <t>Nemal177</t>
  </si>
  <si>
    <t>JAGARNATH</t>
  </si>
  <si>
    <t>CID100904103</t>
  </si>
  <si>
    <t>RINA PUJHARI</t>
  </si>
  <si>
    <t>8.03 Yrs</t>
  </si>
  <si>
    <t>25 Jan 2021</t>
  </si>
  <si>
    <t>Nemal211</t>
  </si>
  <si>
    <t>CID100902691</t>
  </si>
  <si>
    <t>RANJANA BARIK</t>
  </si>
  <si>
    <t>29-Nov-2023</t>
  </si>
  <si>
    <t>10</t>
  </si>
  <si>
    <t>8.15 Yrs</t>
  </si>
  <si>
    <t>17 Sep 2020</t>
  </si>
  <si>
    <t>11-Oct-2025</t>
  </si>
  <si>
    <t>CID100903915</t>
  </si>
  <si>
    <t>Barber Shop</t>
  </si>
  <si>
    <t>CHITRA REKHA BEDANT</t>
  </si>
  <si>
    <t>01-Dec-2023</t>
  </si>
  <si>
    <t>Uttrol</t>
  </si>
  <si>
    <t>Uttrol 645548</t>
  </si>
  <si>
    <t>OMM SAI</t>
  </si>
  <si>
    <t>SSF4960341</t>
  </si>
  <si>
    <t>SUSHREE SANGITA BEHERA</t>
  </si>
  <si>
    <t>Thu</t>
  </si>
  <si>
    <t>14-Oct-2025</t>
  </si>
  <si>
    <t>Saim</t>
  </si>
  <si>
    <t>Saim C2</t>
  </si>
  <si>
    <t>saim 3 C2 G2</t>
  </si>
  <si>
    <t>SSF4971044</t>
  </si>
  <si>
    <t>Cashew Business</t>
  </si>
  <si>
    <t>KALYANI MALIK</t>
  </si>
  <si>
    <t>27-Nov-2023</t>
  </si>
  <si>
    <t>27 Nov 2023</t>
  </si>
  <si>
    <t>padampur</t>
  </si>
  <si>
    <t>padampur C1</t>
  </si>
  <si>
    <t>padampur C1 G1</t>
  </si>
  <si>
    <t>SSF4988187</t>
  </si>
  <si>
    <t>MADHUCHANDA MANDHATA</t>
  </si>
  <si>
    <t>FRI</t>
  </si>
  <si>
    <t>1.97 Yrs</t>
  </si>
  <si>
    <t>29 Nov 2023</t>
  </si>
  <si>
    <t>09-Nov-2025</t>
  </si>
  <si>
    <t>Gopalpur</t>
  </si>
  <si>
    <t>Gopalpur214</t>
  </si>
  <si>
    <t>makka</t>
  </si>
  <si>
    <t>SSF4996609</t>
  </si>
  <si>
    <t>TASLIMA BEGUM</t>
  </si>
  <si>
    <t>04-Dec-2023</t>
  </si>
  <si>
    <t>1.96 Yrs</t>
  </si>
  <si>
    <t>04 Dec 2023</t>
  </si>
  <si>
    <t>Bismila</t>
  </si>
  <si>
    <t>SID2125510835</t>
  </si>
  <si>
    <t>HABIBA BIBI</t>
  </si>
  <si>
    <t>05-Dec-2023</t>
  </si>
  <si>
    <t>8.86 Yrs</t>
  </si>
  <si>
    <t>16 Dec 2020</t>
  </si>
  <si>
    <t>Bhimadasa Pur162</t>
  </si>
  <si>
    <t>SSF2704620</t>
  </si>
  <si>
    <t>Vaibrator Work</t>
  </si>
  <si>
    <t>SUMITRA SWAIN</t>
  </si>
  <si>
    <t>2</t>
  </si>
  <si>
    <t>3.24 Yrs</t>
  </si>
  <si>
    <t>23 Aug 2022</t>
  </si>
  <si>
    <t>Tentol</t>
  </si>
  <si>
    <t>Tentol404</t>
  </si>
  <si>
    <t>RAHANA DEI</t>
  </si>
  <si>
    <t>CID100913344</t>
  </si>
  <si>
    <t>SANKHI BHOI</t>
  </si>
  <si>
    <t>06-Dec-2023</t>
  </si>
  <si>
    <t>7</t>
  </si>
  <si>
    <t>11.16 Yrs</t>
  </si>
  <si>
    <t>06 Jul 2020</t>
  </si>
  <si>
    <t>09-Oct-2025</t>
  </si>
  <si>
    <t>BISWANATHPUR</t>
  </si>
  <si>
    <t>PURUNA GOPINATH PUR C1</t>
  </si>
  <si>
    <t>MANASI C1 G1</t>
  </si>
  <si>
    <t>SID951373295999</t>
  </si>
  <si>
    <t>Bricks Business</t>
  </si>
  <si>
    <t>MENAKA BISWAL</t>
  </si>
  <si>
    <t>07-Dec-2023</t>
  </si>
  <si>
    <t>7.78 Yrs</t>
  </si>
  <si>
    <t>24 Nov 2020</t>
  </si>
  <si>
    <t>06-Nov-2025</t>
  </si>
  <si>
    <t>Alijanga</t>
  </si>
  <si>
    <t>Alijanga381869</t>
  </si>
  <si>
    <t>772059</t>
  </si>
  <si>
    <t>SSF5033943</t>
  </si>
  <si>
    <t>PRIYANKA PRIYADARSHINI BEURA</t>
  </si>
  <si>
    <t>08-Dec-2023</t>
  </si>
  <si>
    <t>1.95 Yrs</t>
  </si>
  <si>
    <t>08 Dec 2023</t>
  </si>
  <si>
    <t>Alijanga-381869</t>
  </si>
  <si>
    <t>RAM</t>
  </si>
  <si>
    <t>SSF5034443</t>
  </si>
  <si>
    <t>Bamboo Products Business</t>
  </si>
  <si>
    <t>JYOSHNA MALIK</t>
  </si>
  <si>
    <t>Pratap Nayak/SF0003923</t>
  </si>
  <si>
    <t>Antaryami Swain/SF0091039</t>
  </si>
  <si>
    <t>Gobind Prasad Mohanty/SF0009889</t>
  </si>
  <si>
    <t>Sanjaya Kumar Sahoo/SF0070624</t>
  </si>
  <si>
    <t>Business</t>
  </si>
  <si>
    <t>Completed-Report Submitted</t>
  </si>
  <si>
    <t>Sanjaya Behera</t>
  </si>
  <si>
    <t>SF0040733</t>
  </si>
  <si>
    <t>Gopinath Nayak</t>
  </si>
  <si>
    <t>SF0051058</t>
  </si>
  <si>
    <t>06:30AM</t>
  </si>
  <si>
    <t>As per money receipt borrower paid her preclosure amount Rs 17320/- on dt 15-11-24 to BM Aloka Baral/SF0030108 but staff has not remitted at office.only 1 emi updated in FIMO but who updated don't know.</t>
  </si>
  <si>
    <t>FIR Not Filled</t>
  </si>
  <si>
    <t>BM Aloka Baral collected pre-closure amount as well as collection amount from the field but not remitted in FIMO of Rs.37143.
Total borrower affected 5 out of 31.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</si>
</sst>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  <font>
      <sz val="9"/>
      <color rgb="FF000000"/>
      <name val="Calibri"/>
      <family val="2"/>
      <scheme val="minor"/>
    </font>
    <font>
      <sz val="9"/>
      <color rgb="FF242424"/>
      <name val="Consolas"/>
      <family val="3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36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14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G1" zoomScaleNormal="100" workbookViewId="0">
      <pane ySplit="4" topLeftCell="A5" activePane="bottomLeft" state="frozen"/>
      <selection pane="bottomLeft" activeCell="O5" sqref="O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.5" thickBot="1" x14ac:dyDescent="0.4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thickBot="1" x14ac:dyDescent="0.4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ORGL1009</v>
      </c>
      <c r="D5" s="63" t="str">
        <f>IF('Physical Cash at Safe'!D28="Yes", 'Physical Cash at Safe'!A4, 'Borrower Wise Details'!C5)</f>
        <v>Salepur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45909</v>
      </c>
      <c r="H5" s="107" t="s">
        <v>562</v>
      </c>
      <c r="I5" s="61">
        <v>45910</v>
      </c>
      <c r="J5" s="74" t="str">
        <f>IF('Physical Cash at Safe'!D28="Yes",'Physical Cash at Safe'!E28,IF('Borrower Wise Details'!D5&lt;&gt;"",'Borrower Wise Details'!D5,""))</f>
        <v>FN25-26-02158</v>
      </c>
      <c r="K5" s="81">
        <v>1</v>
      </c>
      <c r="L5" s="82">
        <v>4480</v>
      </c>
      <c r="M5" s="82">
        <v>0</v>
      </c>
      <c r="N5" s="131" t="s">
        <v>558</v>
      </c>
      <c r="O5" s="132" t="s">
        <v>559</v>
      </c>
      <c r="P5" s="132" t="s">
        <v>560</v>
      </c>
      <c r="Q5" s="132" t="s">
        <v>561</v>
      </c>
      <c r="R5" s="75" t="str">
        <f>IF('Physical Cash at Safe'!$D$28="Yes", 'Physical Cash at Safe'!$A$28, IF('Borrower Wise Details'!F5&lt;&gt;"", 'Borrower Wise Details'!F5, ""))</f>
        <v>Aloka Baral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SF0030108</v>
      </c>
      <c r="U5" s="77" t="s">
        <v>352</v>
      </c>
      <c r="V5" s="61">
        <v>45623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Misappropriated/Advance Collection Amount Misappropriated</v>
      </c>
      <c r="Y5" s="110" t="s">
        <v>563</v>
      </c>
      <c r="Z5" s="61">
        <v>45964</v>
      </c>
      <c r="AA5" s="61">
        <v>45965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37143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37143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45984</v>
      </c>
      <c r="AH5" s="70" t="s">
        <v>571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ORGL1009</v>
      </c>
      <c r="C5" s="50" t="str">
        <f>IF('Fraud Investigation Report'!D5="", "", 'Fraud Investigation Report'!D5)</f>
        <v>Salepur</v>
      </c>
      <c r="D5" s="68" t="str">
        <f>IF(OR('Fraud Investigation Report'!R5="", 'Fraud Investigation Report'!R5=0), "", 'Fraud Investigation Report'!R5)</f>
        <v>Aloka Baral</v>
      </c>
      <c r="E5" s="68" t="str">
        <f>IF(OR('Fraud Investigation Report'!T5="", 'Fraud Investigation Report'!T5=0), "", 'Fraud Investigation Report'!T5)</f>
        <v>SF0030108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FN25-26-02158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11730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17320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8093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37143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37143</v>
      </c>
      <c r="Q5" s="49"/>
      <c r="R5" s="84" t="s">
        <v>570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7" t="s">
        <v>2</v>
      </c>
      <c r="B1" s="138"/>
      <c r="C1" s="138"/>
      <c r="D1" s="138"/>
      <c r="E1" s="139"/>
    </row>
    <row r="2" spans="1:5" ht="18.5" x14ac:dyDescent="0.45">
      <c r="A2" s="14"/>
      <c r="B2" s="140" t="s">
        <v>3</v>
      </c>
      <c r="C2" s="140"/>
      <c r="D2" s="14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258</v>
      </c>
      <c r="B4" s="41" t="s">
        <v>259</v>
      </c>
      <c r="C4" s="41" t="s">
        <v>257</v>
      </c>
      <c r="D4" s="41" t="s">
        <v>257</v>
      </c>
      <c r="E4" s="41" t="s">
        <v>257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45965</v>
      </c>
      <c r="C6" s="18">
        <v>45964</v>
      </c>
      <c r="D6" s="18">
        <v>45965</v>
      </c>
      <c r="E6" s="19">
        <v>0.27083333333333331</v>
      </c>
    </row>
    <row r="7" spans="1:5" ht="15.5" x14ac:dyDescent="0.35">
      <c r="A7" s="141" t="s">
        <v>70</v>
      </c>
      <c r="B7" s="142"/>
      <c r="C7" s="142"/>
      <c r="D7" s="142"/>
      <c r="E7" s="142"/>
    </row>
    <row r="8" spans="1:5" ht="15" customHeight="1" x14ac:dyDescent="0.35">
      <c r="A8" s="143" t="s">
        <v>71</v>
      </c>
      <c r="B8" s="145" t="s">
        <v>92</v>
      </c>
      <c r="C8" s="146"/>
      <c r="D8" s="147" t="s">
        <v>72</v>
      </c>
      <c r="E8" s="148"/>
    </row>
    <row r="9" spans="1:5" ht="14.5" x14ac:dyDescent="0.35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5" x14ac:dyDescent="0.35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5" x14ac:dyDescent="0.35">
      <c r="A19" s="29"/>
      <c r="B19" s="30" t="s">
        <v>76</v>
      </c>
      <c r="C19" s="31">
        <f>SUM(C10:C18)</f>
        <v>245</v>
      </c>
      <c r="D19" s="30" t="s">
        <v>76</v>
      </c>
      <c r="E19" s="31">
        <f>SUM(E10:E18)</f>
        <v>245</v>
      </c>
    </row>
    <row r="20" spans="1:5" ht="30" customHeight="1" x14ac:dyDescent="0.35">
      <c r="A20" s="149" t="s">
        <v>97</v>
      </c>
      <c r="B20" s="150"/>
      <c r="C20" s="32">
        <v>245</v>
      </c>
      <c r="D20" s="33" t="s">
        <v>91</v>
      </c>
      <c r="E20" s="34">
        <v>0</v>
      </c>
    </row>
    <row r="21" spans="1:5" ht="30" customHeight="1" x14ac:dyDescent="0.35">
      <c r="A21" s="151" t="s">
        <v>88</v>
      </c>
      <c r="B21" s="15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51" t="s">
        <v>77</v>
      </c>
      <c r="B22" s="152"/>
      <c r="C22" s="34"/>
      <c r="D22" s="35" t="s">
        <v>78</v>
      </c>
      <c r="E22" s="34"/>
    </row>
    <row r="23" spans="1:5" ht="30" customHeight="1" x14ac:dyDescent="0.35">
      <c r="A23" s="151" t="s">
        <v>79</v>
      </c>
      <c r="B23" s="152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6"/>
      <c r="C24" s="136"/>
      <c r="D24" s="136"/>
      <c r="E24" s="136"/>
    </row>
    <row r="25" spans="1:5" ht="57.75" customHeight="1" x14ac:dyDescent="0.35">
      <c r="A25" s="36" t="s">
        <v>81</v>
      </c>
      <c r="B25" s="158"/>
      <c r="C25" s="158"/>
      <c r="D25" s="158"/>
      <c r="E25" s="158"/>
    </row>
    <row r="26" spans="1:5" ht="20.149999999999999" customHeight="1" x14ac:dyDescent="0.35">
      <c r="A26" s="163" t="s">
        <v>189</v>
      </c>
      <c r="B26" s="163"/>
      <c r="C26" s="163"/>
      <c r="D26" s="163"/>
      <c r="E26" s="16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129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61" t="s">
        <v>218</v>
      </c>
      <c r="E29" s="162"/>
    </row>
    <row r="30" spans="1:5" ht="40" customHeight="1" x14ac:dyDescent="0.35">
      <c r="A30" s="127"/>
      <c r="B30" s="127"/>
      <c r="C30" s="128"/>
      <c r="D30" s="164"/>
      <c r="E30" s="165"/>
    </row>
    <row r="31" spans="1:5" ht="15" customHeight="1" x14ac:dyDescent="0.35">
      <c r="A31" s="166"/>
      <c r="B31" s="167"/>
      <c r="C31" s="167"/>
      <c r="D31" s="167"/>
      <c r="E31" s="168"/>
    </row>
    <row r="32" spans="1:5" ht="24.75" customHeight="1" x14ac:dyDescent="0.35">
      <c r="A32" s="37" t="s">
        <v>219</v>
      </c>
      <c r="B32" s="38" t="s">
        <v>248</v>
      </c>
      <c r="C32" s="37" t="s">
        <v>82</v>
      </c>
      <c r="D32" s="159" t="s">
        <v>249</v>
      </c>
      <c r="E32" s="160"/>
    </row>
    <row r="33" spans="1:5" ht="18" customHeight="1" x14ac:dyDescent="0.35">
      <c r="A33" s="37" t="s">
        <v>83</v>
      </c>
      <c r="B33" s="106">
        <v>284</v>
      </c>
      <c r="C33" s="39" t="s">
        <v>84</v>
      </c>
      <c r="D33" s="153">
        <v>202</v>
      </c>
      <c r="E33" s="154"/>
    </row>
    <row r="34" spans="1:5" ht="26" x14ac:dyDescent="0.35">
      <c r="A34" s="39" t="s">
        <v>220</v>
      </c>
      <c r="B34" s="134" t="s">
        <v>564</v>
      </c>
      <c r="C34" s="39" t="s">
        <v>221</v>
      </c>
      <c r="D34" s="155" t="s">
        <v>566</v>
      </c>
      <c r="E34" s="156"/>
    </row>
    <row r="35" spans="1:5" ht="26" x14ac:dyDescent="0.35">
      <c r="A35" s="39" t="s">
        <v>222</v>
      </c>
      <c r="B35" s="38" t="s">
        <v>565</v>
      </c>
      <c r="C35" s="39" t="s">
        <v>224</v>
      </c>
      <c r="D35" s="155" t="s">
        <v>567</v>
      </c>
      <c r="E35" s="156"/>
    </row>
    <row r="36" spans="1:5" ht="25.5" customHeight="1" x14ac:dyDescent="0.35">
      <c r="A36" s="39" t="s">
        <v>223</v>
      </c>
      <c r="B36" s="38" t="s">
        <v>250</v>
      </c>
      <c r="C36" s="39" t="s">
        <v>225</v>
      </c>
      <c r="D36" s="157" t="s">
        <v>351</v>
      </c>
      <c r="E36" s="157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R1" sqref="R1:R104857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ORGL1009</v>
      </c>
      <c r="C5" s="119" t="str">
        <f>IF('Loan Outstanding Report'!$H$5="", "", 'Loan Outstanding Report'!$H$5)</f>
        <v>Salepur</v>
      </c>
      <c r="D5" s="129" t="s">
        <v>348</v>
      </c>
      <c r="E5" s="65">
        <v>45964</v>
      </c>
      <c r="F5" s="133" t="s">
        <v>349</v>
      </c>
      <c r="G5" s="130" t="s">
        <v>350</v>
      </c>
      <c r="H5" s="49" t="s">
        <v>351</v>
      </c>
      <c r="I5" s="120" t="s">
        <v>263</v>
      </c>
      <c r="J5" s="120" t="s">
        <v>265</v>
      </c>
      <c r="K5" s="120" t="s">
        <v>267</v>
      </c>
      <c r="L5" s="11">
        <v>348902409</v>
      </c>
      <c r="M5" s="65" t="s">
        <v>268</v>
      </c>
      <c r="N5" s="124">
        <v>83704</v>
      </c>
      <c r="O5" s="124">
        <v>4450</v>
      </c>
      <c r="P5" s="121" t="s">
        <v>139</v>
      </c>
      <c r="Q5" s="80">
        <v>45570</v>
      </c>
      <c r="R5" s="124">
        <v>4450</v>
      </c>
      <c r="S5" s="124">
        <v>0</v>
      </c>
      <c r="T5" s="124">
        <v>0</v>
      </c>
      <c r="U5" s="125">
        <f t="shared" ref="U5" si="0">IF(AND(ISBLANK(R5),ISBLANK(S5),ISBLANK(T5)),"",R5-(S5+T5))</f>
        <v>4450</v>
      </c>
      <c r="V5" s="117" t="s">
        <v>201</v>
      </c>
      <c r="W5" s="122" t="s">
        <v>343</v>
      </c>
    </row>
    <row r="6" spans="1:23" ht="25" customHeight="1" x14ac:dyDescent="0.3">
      <c r="A6" s="64">
        <v>2</v>
      </c>
      <c r="B6" s="60" t="str">
        <f>IF(J6&lt;&gt;"", $B$5, "")</f>
        <v>ORGL1009</v>
      </c>
      <c r="C6" s="119" t="str">
        <f>IF(J6&lt;&gt;"", $C$5, "")</f>
        <v>Salepur</v>
      </c>
      <c r="D6" s="41" t="str">
        <f>IF(J6&lt;&gt;"", $D$5, "")</f>
        <v>FN25-26-02158</v>
      </c>
      <c r="E6" s="65">
        <v>45964</v>
      </c>
      <c r="F6" s="38" t="str">
        <f t="shared" ref="F6:F70" si="1">IF(J6&lt;&gt;"", $F$5, "")</f>
        <v>Aloka Baral</v>
      </c>
      <c r="G6" s="49" t="str">
        <f t="shared" ref="G6:G70" si="2">IF(J6&lt;&gt;"", $G$5, "")</f>
        <v>SF0030108</v>
      </c>
      <c r="H6" s="49" t="str">
        <f t="shared" ref="H6:H70" si="3">IF(J6&lt;&gt;"", $H$5, "")</f>
        <v>BM</v>
      </c>
      <c r="I6" s="120" t="s">
        <v>281</v>
      </c>
      <c r="J6" s="120" t="s">
        <v>283</v>
      </c>
      <c r="K6" s="120" t="s">
        <v>285</v>
      </c>
      <c r="L6" s="11">
        <v>350157010</v>
      </c>
      <c r="M6" s="65" t="s">
        <v>286</v>
      </c>
      <c r="N6" s="124">
        <v>52390</v>
      </c>
      <c r="O6" s="124">
        <v>2800</v>
      </c>
      <c r="P6" s="121" t="s">
        <v>139</v>
      </c>
      <c r="Q6" s="80">
        <v>45570</v>
      </c>
      <c r="R6" s="124">
        <v>2800</v>
      </c>
      <c r="S6" s="124">
        <v>0</v>
      </c>
      <c r="T6" s="124">
        <v>0</v>
      </c>
      <c r="U6" s="125">
        <f t="shared" ref="U6:U69" si="4">IF(AND(ISBLANK(R6),ISBLANK(S6),ISBLANK(T6)),"",R6-(S6+T6))</f>
        <v>2800</v>
      </c>
      <c r="V6" s="117" t="s">
        <v>201</v>
      </c>
      <c r="W6" s="122" t="s">
        <v>342</v>
      </c>
    </row>
    <row r="7" spans="1:23" ht="25" customHeight="1" x14ac:dyDescent="0.3">
      <c r="A7" s="64">
        <v>3</v>
      </c>
      <c r="B7" s="60" t="str">
        <f t="shared" ref="B7:B70" si="5">IF(J7&lt;&gt;"", $B$5, "")</f>
        <v>ORGL1009</v>
      </c>
      <c r="C7" s="119" t="str">
        <f t="shared" ref="C7:C70" si="6">IF(J7&lt;&gt;"", $C$5, "")</f>
        <v>Salepur</v>
      </c>
      <c r="D7" s="41" t="str">
        <f t="shared" ref="D7:D70" si="7">IF(J7&lt;&gt;"", $D$5, "")</f>
        <v>FN25-26-02158</v>
      </c>
      <c r="E7" s="65">
        <v>45964</v>
      </c>
      <c r="F7" s="38" t="str">
        <f t="shared" si="1"/>
        <v>Aloka Baral</v>
      </c>
      <c r="G7" s="49" t="str">
        <f t="shared" si="2"/>
        <v>SF0030108</v>
      </c>
      <c r="H7" s="49" t="str">
        <f t="shared" si="3"/>
        <v>BM</v>
      </c>
      <c r="I7" s="120" t="s">
        <v>296</v>
      </c>
      <c r="J7" s="120" t="s">
        <v>298</v>
      </c>
      <c r="K7" s="120" t="s">
        <v>301</v>
      </c>
      <c r="L7" s="11">
        <v>352215162</v>
      </c>
      <c r="M7" s="65" t="s">
        <v>302</v>
      </c>
      <c r="N7" s="124">
        <v>42000</v>
      </c>
      <c r="O7" s="124">
        <v>2240</v>
      </c>
      <c r="P7" s="121" t="s">
        <v>139</v>
      </c>
      <c r="Q7" s="80">
        <v>45567</v>
      </c>
      <c r="R7" s="124">
        <v>2240</v>
      </c>
      <c r="S7" s="124">
        <v>0</v>
      </c>
      <c r="T7" s="124">
        <v>0</v>
      </c>
      <c r="U7" s="125">
        <f t="shared" si="4"/>
        <v>2240</v>
      </c>
      <c r="V7" s="117" t="s">
        <v>201</v>
      </c>
      <c r="W7" s="122" t="s">
        <v>344</v>
      </c>
    </row>
    <row r="8" spans="1:23" ht="25" customHeight="1" x14ac:dyDescent="0.3">
      <c r="A8" s="64">
        <v>4</v>
      </c>
      <c r="B8" s="60" t="str">
        <f t="shared" si="5"/>
        <v>ORGL1009</v>
      </c>
      <c r="C8" s="119" t="str">
        <f t="shared" si="6"/>
        <v>Salepur</v>
      </c>
      <c r="D8" s="41" t="str">
        <f t="shared" si="7"/>
        <v>FN25-26-02158</v>
      </c>
      <c r="E8" s="65">
        <v>45964</v>
      </c>
      <c r="F8" s="38" t="str">
        <f t="shared" si="1"/>
        <v>Aloka Baral</v>
      </c>
      <c r="G8" s="49" t="str">
        <f t="shared" si="2"/>
        <v>SF0030108</v>
      </c>
      <c r="H8" s="49" t="str">
        <f t="shared" si="3"/>
        <v>BM</v>
      </c>
      <c r="I8" s="120" t="s">
        <v>296</v>
      </c>
      <c r="J8" s="120" t="s">
        <v>298</v>
      </c>
      <c r="K8" s="120" t="s">
        <v>301</v>
      </c>
      <c r="L8" s="11">
        <v>352215162</v>
      </c>
      <c r="M8" s="65" t="s">
        <v>302</v>
      </c>
      <c r="N8" s="124">
        <v>42000</v>
      </c>
      <c r="O8" s="124">
        <v>2240</v>
      </c>
      <c r="P8" s="121" t="s">
        <v>139</v>
      </c>
      <c r="Q8" s="80">
        <v>45598</v>
      </c>
      <c r="R8" s="124">
        <v>2240</v>
      </c>
      <c r="S8" s="124">
        <v>0</v>
      </c>
      <c r="T8" s="124">
        <v>0</v>
      </c>
      <c r="U8" s="125">
        <f t="shared" si="4"/>
        <v>2240</v>
      </c>
      <c r="V8" s="117" t="s">
        <v>201</v>
      </c>
      <c r="W8" s="122" t="s">
        <v>345</v>
      </c>
    </row>
    <row r="9" spans="1:23" ht="25" customHeight="1" x14ac:dyDescent="0.3">
      <c r="A9" s="64">
        <v>5</v>
      </c>
      <c r="B9" s="60" t="str">
        <f t="shared" si="5"/>
        <v>ORGL1009</v>
      </c>
      <c r="C9" s="119" t="str">
        <f t="shared" si="6"/>
        <v>Salepur</v>
      </c>
      <c r="D9" s="41" t="str">
        <f t="shared" si="7"/>
        <v>FN25-26-02158</v>
      </c>
      <c r="E9" s="65">
        <v>45965</v>
      </c>
      <c r="F9" s="38" t="str">
        <f t="shared" si="1"/>
        <v>Aloka Baral</v>
      </c>
      <c r="G9" s="49" t="str">
        <f t="shared" si="2"/>
        <v>SF0030108</v>
      </c>
      <c r="H9" s="49" t="str">
        <f t="shared" si="3"/>
        <v>BM</v>
      </c>
      <c r="I9" s="120" t="s">
        <v>314</v>
      </c>
      <c r="J9" s="120" t="s">
        <v>316</v>
      </c>
      <c r="K9" s="120" t="s">
        <v>320</v>
      </c>
      <c r="L9" s="11">
        <v>352800641</v>
      </c>
      <c r="M9" s="65" t="s">
        <v>321</v>
      </c>
      <c r="N9" s="124">
        <v>35000</v>
      </c>
      <c r="O9" s="124">
        <v>1870</v>
      </c>
      <c r="P9" s="121" t="s">
        <v>140</v>
      </c>
      <c r="Q9" s="80">
        <v>45611</v>
      </c>
      <c r="R9" s="124">
        <v>17320</v>
      </c>
      <c r="S9" s="124">
        <v>0</v>
      </c>
      <c r="T9" s="124">
        <v>0</v>
      </c>
      <c r="U9" s="125">
        <f t="shared" si="4"/>
        <v>17320</v>
      </c>
      <c r="V9" s="117" t="s">
        <v>203</v>
      </c>
      <c r="W9" s="122" t="s">
        <v>569</v>
      </c>
    </row>
    <row r="10" spans="1:23" ht="25" customHeight="1" x14ac:dyDescent="0.3">
      <c r="A10" s="64">
        <v>6</v>
      </c>
      <c r="B10" s="60" t="str">
        <f t="shared" si="5"/>
        <v>ORGL1009</v>
      </c>
      <c r="C10" s="119" t="str">
        <f t="shared" si="6"/>
        <v>Salepur</v>
      </c>
      <c r="D10" s="41" t="str">
        <f t="shared" si="7"/>
        <v>FN25-26-02158</v>
      </c>
      <c r="E10" s="65">
        <v>45965</v>
      </c>
      <c r="F10" s="38" t="str">
        <f t="shared" si="1"/>
        <v>Aloka Baral</v>
      </c>
      <c r="G10" s="49" t="str">
        <f t="shared" si="2"/>
        <v>SF0030108</v>
      </c>
      <c r="H10" s="49" t="str">
        <f t="shared" si="3"/>
        <v>BM</v>
      </c>
      <c r="I10" s="120" t="s">
        <v>328</v>
      </c>
      <c r="J10" s="120" t="s">
        <v>330</v>
      </c>
      <c r="K10" s="120" t="s">
        <v>332</v>
      </c>
      <c r="L10" s="11">
        <v>349255682</v>
      </c>
      <c r="M10" s="65" t="s">
        <v>333</v>
      </c>
      <c r="N10" s="124">
        <v>75354</v>
      </c>
      <c r="O10" s="124">
        <v>4050</v>
      </c>
      <c r="P10" s="121" t="s">
        <v>141</v>
      </c>
      <c r="Q10" s="80">
        <v>45597</v>
      </c>
      <c r="R10" s="124">
        <v>8093</v>
      </c>
      <c r="S10" s="124">
        <v>0</v>
      </c>
      <c r="T10" s="124">
        <v>0</v>
      </c>
      <c r="U10" s="125">
        <f t="shared" si="4"/>
        <v>8093</v>
      </c>
      <c r="V10" s="117" t="s">
        <v>203</v>
      </c>
      <c r="W10" s="122" t="s">
        <v>341</v>
      </c>
    </row>
    <row r="11" spans="1:23" ht="25" customHeight="1" x14ac:dyDescent="0.3">
      <c r="A11" s="64">
        <v>7</v>
      </c>
      <c r="B11" s="60" t="str">
        <f t="shared" si="5"/>
        <v/>
      </c>
      <c r="C11" s="119" t="str">
        <f t="shared" si="6"/>
        <v/>
      </c>
      <c r="D11" s="41" t="str">
        <f t="shared" si="7"/>
        <v/>
      </c>
      <c r="E11" s="65"/>
      <c r="F11" s="38" t="str">
        <f t="shared" si="1"/>
        <v/>
      </c>
      <c r="G11" s="49" t="str">
        <f t="shared" si="2"/>
        <v/>
      </c>
      <c r="H11" s="49" t="str">
        <f t="shared" si="3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4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si="7"/>
        <v/>
      </c>
      <c r="E12" s="65"/>
      <c r="F12" s="38" t="str">
        <f t="shared" si="1"/>
        <v/>
      </c>
      <c r="G12" s="49" t="str">
        <f t="shared" si="2"/>
        <v/>
      </c>
      <c r="H12" s="49" t="str">
        <f t="shared" si="3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7"/>
        <v/>
      </c>
      <c r="E13" s="65"/>
      <c r="F13" s="38" t="str">
        <f t="shared" si="1"/>
        <v/>
      </c>
      <c r="G13" s="49" t="str">
        <f t="shared" si="2"/>
        <v/>
      </c>
      <c r="H13" s="49" t="str">
        <f t="shared" si="3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7"/>
        <v/>
      </c>
      <c r="E14" s="65"/>
      <c r="F14" s="38" t="str">
        <f t="shared" si="1"/>
        <v/>
      </c>
      <c r="G14" s="49" t="str">
        <f t="shared" si="2"/>
        <v/>
      </c>
      <c r="H14" s="49" t="str">
        <f t="shared" si="3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1"/>
        <v/>
      </c>
      <c r="G15" s="49" t="str">
        <f t="shared" si="2"/>
        <v/>
      </c>
      <c r="H15" s="49" t="str">
        <f t="shared" si="3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1"/>
        <v/>
      </c>
      <c r="G16" s="49" t="str">
        <f t="shared" si="2"/>
        <v/>
      </c>
      <c r="H16" s="49" t="str">
        <f t="shared" si="3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1"/>
        <v/>
      </c>
      <c r="G17" s="49" t="str">
        <f t="shared" si="2"/>
        <v/>
      </c>
      <c r="H17" s="49" t="str">
        <f t="shared" si="3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1"/>
        <v/>
      </c>
      <c r="G18" s="49" t="str">
        <f t="shared" si="2"/>
        <v/>
      </c>
      <c r="H18" s="49" t="str">
        <f t="shared" si="3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1"/>
        <v/>
      </c>
      <c r="G19" s="49" t="str">
        <f t="shared" si="2"/>
        <v/>
      </c>
      <c r="H19" s="49" t="str">
        <f t="shared" si="3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1"/>
        <v/>
      </c>
      <c r="G20" s="49" t="str">
        <f t="shared" si="2"/>
        <v/>
      </c>
      <c r="H20" s="49" t="str">
        <f t="shared" si="3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1"/>
        <v/>
      </c>
      <c r="G21" s="49" t="str">
        <f t="shared" si="2"/>
        <v/>
      </c>
      <c r="H21" s="49" t="str">
        <f t="shared" si="3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1"/>
        <v/>
      </c>
      <c r="G22" s="49" t="str">
        <f t="shared" si="2"/>
        <v/>
      </c>
      <c r="H22" s="49" t="str">
        <f t="shared" si="3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1"/>
        <v/>
      </c>
      <c r="G23" s="49" t="str">
        <f t="shared" si="2"/>
        <v/>
      </c>
      <c r="H23" s="49" t="str">
        <f t="shared" si="3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1"/>
        <v/>
      </c>
      <c r="G24" s="49" t="str">
        <f t="shared" si="2"/>
        <v/>
      </c>
      <c r="H24" s="49" t="str">
        <f t="shared" si="3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1"/>
        <v/>
      </c>
      <c r="G25" s="49" t="str">
        <f t="shared" si="2"/>
        <v/>
      </c>
      <c r="H25" s="49" t="str">
        <f t="shared" si="3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1"/>
        <v/>
      </c>
      <c r="G26" s="49" t="str">
        <f t="shared" si="2"/>
        <v/>
      </c>
      <c r="H26" s="49" t="str">
        <f t="shared" si="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1"/>
        <v/>
      </c>
      <c r="G27" s="49" t="str">
        <f t="shared" si="2"/>
        <v/>
      </c>
      <c r="H27" s="49" t="str">
        <f t="shared" si="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1"/>
        <v/>
      </c>
      <c r="G28" s="49" t="str">
        <f t="shared" si="2"/>
        <v/>
      </c>
      <c r="H28" s="49" t="str">
        <f t="shared" si="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1"/>
        <v/>
      </c>
      <c r="G29" s="49" t="str">
        <f t="shared" si="2"/>
        <v/>
      </c>
      <c r="H29" s="49" t="str">
        <f t="shared" si="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1"/>
        <v/>
      </c>
      <c r="G30" s="49" t="str">
        <f t="shared" si="2"/>
        <v/>
      </c>
      <c r="H30" s="49" t="str">
        <f t="shared" si="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1"/>
        <v/>
      </c>
      <c r="G31" s="49" t="str">
        <f t="shared" si="2"/>
        <v/>
      </c>
      <c r="H31" s="49" t="str">
        <f t="shared" si="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1"/>
        <v/>
      </c>
      <c r="G32" s="49" t="str">
        <f t="shared" si="2"/>
        <v/>
      </c>
      <c r="H32" s="49" t="str">
        <f t="shared" si="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1"/>
        <v/>
      </c>
      <c r="G33" s="49" t="str">
        <f t="shared" si="2"/>
        <v/>
      </c>
      <c r="H33" s="49" t="str">
        <f t="shared" si="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1"/>
        <v/>
      </c>
      <c r="G34" s="49" t="str">
        <f t="shared" si="2"/>
        <v/>
      </c>
      <c r="H34" s="49" t="str">
        <f t="shared" si="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1"/>
        <v/>
      </c>
      <c r="G35" s="49" t="str">
        <f t="shared" si="2"/>
        <v/>
      </c>
      <c r="H35" s="49" t="str">
        <f t="shared" si="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1"/>
        <v/>
      </c>
      <c r="G36" s="49" t="str">
        <f t="shared" si="2"/>
        <v/>
      </c>
      <c r="H36" s="49" t="str">
        <f t="shared" si="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1"/>
        <v/>
      </c>
      <c r="G37" s="49" t="str">
        <f t="shared" si="2"/>
        <v/>
      </c>
      <c r="H37" s="49" t="str">
        <f t="shared" si="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1"/>
        <v/>
      </c>
      <c r="G38" s="49" t="str">
        <f t="shared" si="2"/>
        <v/>
      </c>
      <c r="H38" s="49" t="str">
        <f t="shared" si="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1"/>
        <v/>
      </c>
      <c r="G39" s="49" t="str">
        <f t="shared" si="2"/>
        <v/>
      </c>
      <c r="H39" s="49" t="str">
        <f t="shared" si="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1"/>
        <v/>
      </c>
      <c r="G40" s="49" t="str">
        <f t="shared" si="2"/>
        <v/>
      </c>
      <c r="H40" s="49" t="str">
        <f t="shared" si="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1"/>
        <v/>
      </c>
      <c r="G41" s="49" t="str">
        <f t="shared" si="2"/>
        <v/>
      </c>
      <c r="H41" s="49" t="str">
        <f t="shared" si="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1"/>
        <v/>
      </c>
      <c r="G42" s="49" t="str">
        <f t="shared" si="2"/>
        <v/>
      </c>
      <c r="H42" s="49" t="str">
        <f t="shared" si="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1"/>
        <v/>
      </c>
      <c r="G43" s="49" t="str">
        <f t="shared" si="2"/>
        <v/>
      </c>
      <c r="H43" s="49" t="str">
        <f t="shared" si="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1"/>
        <v/>
      </c>
      <c r="G44" s="49" t="str">
        <f t="shared" si="2"/>
        <v/>
      </c>
      <c r="H44" s="49" t="str">
        <f t="shared" si="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1"/>
        <v/>
      </c>
      <c r="G45" s="49" t="str">
        <f t="shared" si="2"/>
        <v/>
      </c>
      <c r="H45" s="49" t="str">
        <f t="shared" si="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1"/>
        <v/>
      </c>
      <c r="G46" s="49" t="str">
        <f t="shared" si="2"/>
        <v/>
      </c>
      <c r="H46" s="49" t="str">
        <f t="shared" si="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1"/>
        <v/>
      </c>
      <c r="G47" s="49" t="str">
        <f t="shared" si="2"/>
        <v/>
      </c>
      <c r="H47" s="49" t="str">
        <f t="shared" si="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1"/>
        <v/>
      </c>
      <c r="G48" s="49" t="str">
        <f t="shared" si="2"/>
        <v/>
      </c>
      <c r="H48" s="49" t="str">
        <f t="shared" si="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1"/>
        <v/>
      </c>
      <c r="G49" s="49" t="str">
        <f t="shared" si="2"/>
        <v/>
      </c>
      <c r="H49" s="49" t="str">
        <f t="shared" si="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1"/>
        <v/>
      </c>
      <c r="G50" s="49" t="str">
        <f t="shared" si="2"/>
        <v/>
      </c>
      <c r="H50" s="49" t="str">
        <f t="shared" si="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1"/>
        <v/>
      </c>
      <c r="G51" s="49" t="str">
        <f t="shared" si="2"/>
        <v/>
      </c>
      <c r="H51" s="49" t="str">
        <f t="shared" si="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1"/>
        <v/>
      </c>
      <c r="G52" s="49" t="str">
        <f t="shared" si="2"/>
        <v/>
      </c>
      <c r="H52" s="49" t="str">
        <f t="shared" si="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1"/>
        <v/>
      </c>
      <c r="G53" s="49" t="str">
        <f t="shared" si="2"/>
        <v/>
      </c>
      <c r="H53" s="49" t="str">
        <f t="shared" si="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1"/>
        <v/>
      </c>
      <c r="G54" s="49" t="str">
        <f t="shared" si="2"/>
        <v/>
      </c>
      <c r="H54" s="49" t="str">
        <f t="shared" si="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1"/>
        <v/>
      </c>
      <c r="G55" s="49" t="str">
        <f t="shared" si="2"/>
        <v/>
      </c>
      <c r="H55" s="49" t="str">
        <f t="shared" si="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1"/>
        <v/>
      </c>
      <c r="G56" s="49" t="str">
        <f t="shared" si="2"/>
        <v/>
      </c>
      <c r="H56" s="49" t="str">
        <f t="shared" si="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1"/>
        <v/>
      </c>
      <c r="G57" s="49" t="str">
        <f t="shared" si="2"/>
        <v/>
      </c>
      <c r="H57" s="49" t="str">
        <f t="shared" si="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1"/>
        <v/>
      </c>
      <c r="G58" s="49" t="str">
        <f t="shared" si="2"/>
        <v/>
      </c>
      <c r="H58" s="49" t="str">
        <f t="shared" si="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1"/>
        <v/>
      </c>
      <c r="G59" s="49" t="str">
        <f t="shared" si="2"/>
        <v/>
      </c>
      <c r="H59" s="49" t="str">
        <f t="shared" si="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1"/>
        <v/>
      </c>
      <c r="G60" s="49" t="str">
        <f t="shared" si="2"/>
        <v/>
      </c>
      <c r="H60" s="49" t="str">
        <f t="shared" si="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1"/>
        <v/>
      </c>
      <c r="G61" s="49" t="str">
        <f t="shared" si="2"/>
        <v/>
      </c>
      <c r="H61" s="49" t="str">
        <f t="shared" si="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"/>
        <v/>
      </c>
      <c r="G62" s="49" t="str">
        <f t="shared" si="2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"/>
        <v/>
      </c>
      <c r="G63" s="49" t="str">
        <f t="shared" si="2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"/>
        <v/>
      </c>
      <c r="G64" s="49" t="str">
        <f t="shared" si="2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"/>
        <v/>
      </c>
      <c r="G65" s="49" t="str">
        <f t="shared" si="2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"/>
        <v/>
      </c>
      <c r="G66" s="49" t="str">
        <f t="shared" si="2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"/>
        <v/>
      </c>
      <c r="G67" s="49" t="str">
        <f t="shared" si="2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"/>
        <v/>
      </c>
      <c r="G68" s="49" t="str">
        <f t="shared" si="2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"/>
        <v/>
      </c>
      <c r="G69" s="49" t="str">
        <f t="shared" si="2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"/>
        <v/>
      </c>
      <c r="G70" s="49" t="str">
        <f t="shared" si="2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80" zoomScaleNormal="80" workbookViewId="0">
      <selection activeCell="BP1" sqref="BP1:BP1048576"/>
    </sheetView>
  </sheetViews>
  <sheetFormatPr defaultColWidth="0" defaultRowHeight="14.5" zeroHeight="1" x14ac:dyDescent="0.35"/>
  <cols>
    <col min="1" max="1" width="8.54296875" style="99" customWidth="1"/>
    <col min="2" max="2" width="10.54296875" style="99" bestFit="1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69">
        <v>45965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69">
        <v>45965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 t="s">
        <v>568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277</v>
      </c>
      <c r="C5" s="38" t="s">
        <v>247</v>
      </c>
      <c r="D5" s="38" t="s">
        <v>257</v>
      </c>
      <c r="E5" s="38" t="s">
        <v>257</v>
      </c>
      <c r="F5" s="38" t="s">
        <v>257</v>
      </c>
      <c r="G5" s="84" t="s">
        <v>258</v>
      </c>
      <c r="H5" s="38" t="s">
        <v>259</v>
      </c>
      <c r="I5" s="84">
        <v>54887</v>
      </c>
      <c r="J5" s="38" t="s">
        <v>260</v>
      </c>
      <c r="K5" s="84">
        <v>54887</v>
      </c>
      <c r="L5" s="84" t="s">
        <v>261</v>
      </c>
      <c r="M5" s="38" t="s">
        <v>262</v>
      </c>
      <c r="N5" s="84">
        <v>166718</v>
      </c>
      <c r="O5" s="84" t="s">
        <v>263</v>
      </c>
      <c r="P5" s="84">
        <v>223598</v>
      </c>
      <c r="Q5" s="38" t="s">
        <v>264</v>
      </c>
      <c r="R5" s="38" t="s">
        <v>251</v>
      </c>
      <c r="S5" s="84" t="s">
        <v>265</v>
      </c>
      <c r="T5" s="84" t="s">
        <v>265</v>
      </c>
      <c r="U5" s="84" t="s">
        <v>256</v>
      </c>
      <c r="V5" s="84" t="s">
        <v>252</v>
      </c>
      <c r="W5" s="84">
        <v>541</v>
      </c>
      <c r="X5" s="38" t="s">
        <v>266</v>
      </c>
      <c r="Y5" s="84">
        <v>348902409</v>
      </c>
      <c r="Z5" s="38" t="s">
        <v>267</v>
      </c>
      <c r="AA5" s="108" t="s">
        <v>268</v>
      </c>
      <c r="AB5" s="84">
        <v>83704</v>
      </c>
      <c r="AC5" s="108" t="s">
        <v>269</v>
      </c>
      <c r="AD5" s="84">
        <v>24</v>
      </c>
      <c r="AE5" s="84" t="s">
        <v>270</v>
      </c>
      <c r="AF5" s="84" t="s">
        <v>271</v>
      </c>
      <c r="AG5" s="108" t="s">
        <v>272</v>
      </c>
      <c r="AH5" s="84" t="s">
        <v>273</v>
      </c>
      <c r="AI5" s="108" t="s">
        <v>274</v>
      </c>
      <c r="AJ5" s="84">
        <v>4487</v>
      </c>
      <c r="AK5" s="84">
        <v>4450</v>
      </c>
      <c r="AL5" s="108" t="s">
        <v>275</v>
      </c>
      <c r="AM5" s="84">
        <v>75066.149999999994</v>
      </c>
      <c r="AN5" s="112">
        <v>22870.85</v>
      </c>
      <c r="AO5" s="112">
        <v>97937</v>
      </c>
      <c r="AP5" s="112">
        <v>8637.85</v>
      </c>
      <c r="AQ5" s="112">
        <v>262.14999999999998</v>
      </c>
      <c r="AR5" s="112">
        <v>8900</v>
      </c>
      <c r="AS5" s="112">
        <v>8637.85</v>
      </c>
      <c r="AT5" s="112">
        <v>262.14999999999998</v>
      </c>
      <c r="AU5" s="112">
        <v>8900</v>
      </c>
      <c r="AV5" s="84">
        <v>38</v>
      </c>
      <c r="AW5" s="84"/>
      <c r="AX5" s="84"/>
      <c r="AY5" s="108"/>
      <c r="AZ5" s="84"/>
      <c r="BA5" s="84"/>
      <c r="BB5" s="84" t="s">
        <v>253</v>
      </c>
      <c r="BC5" s="84" t="s">
        <v>254</v>
      </c>
      <c r="BD5" s="108" t="s">
        <v>276</v>
      </c>
      <c r="BE5" s="84">
        <v>83704</v>
      </c>
      <c r="BF5" s="38" t="s">
        <v>265</v>
      </c>
      <c r="BG5" s="84"/>
      <c r="BH5" s="114" t="s">
        <v>255</v>
      </c>
      <c r="BI5" s="38" t="s">
        <v>110</v>
      </c>
      <c r="BJ5" s="85">
        <v>45964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4450</v>
      </c>
      <c r="BQ5" s="117" t="s">
        <v>201</v>
      </c>
      <c r="BR5" s="118" t="s">
        <v>343</v>
      </c>
    </row>
    <row r="6" spans="1:70" s="113" customFormat="1" ht="15" customHeight="1" x14ac:dyDescent="0.35">
      <c r="A6" s="84">
        <v>2</v>
      </c>
      <c r="B6" s="38" t="s">
        <v>277</v>
      </c>
      <c r="C6" s="38" t="s">
        <v>247</v>
      </c>
      <c r="D6" s="38" t="s">
        <v>257</v>
      </c>
      <c r="E6" s="38" t="s">
        <v>257</v>
      </c>
      <c r="F6" s="38" t="s">
        <v>257</v>
      </c>
      <c r="G6" s="84" t="s">
        <v>258</v>
      </c>
      <c r="H6" s="38" t="s">
        <v>259</v>
      </c>
      <c r="I6" s="84">
        <v>54181</v>
      </c>
      <c r="J6" s="38" t="s">
        <v>278</v>
      </c>
      <c r="K6" s="84">
        <v>54181</v>
      </c>
      <c r="L6" s="84" t="s">
        <v>279</v>
      </c>
      <c r="M6" s="38" t="s">
        <v>280</v>
      </c>
      <c r="N6" s="84">
        <v>88887</v>
      </c>
      <c r="O6" s="84" t="s">
        <v>281</v>
      </c>
      <c r="P6" s="84">
        <v>124543</v>
      </c>
      <c r="Q6" s="38" t="s">
        <v>282</v>
      </c>
      <c r="R6" s="38" t="s">
        <v>251</v>
      </c>
      <c r="S6" s="84" t="s">
        <v>283</v>
      </c>
      <c r="T6" s="84" t="s">
        <v>283</v>
      </c>
      <c r="U6" s="84" t="s">
        <v>256</v>
      </c>
      <c r="V6" s="84" t="s">
        <v>252</v>
      </c>
      <c r="W6" s="84">
        <v>541</v>
      </c>
      <c r="X6" s="38" t="s">
        <v>284</v>
      </c>
      <c r="Y6" s="84">
        <v>350157010</v>
      </c>
      <c r="Z6" s="38" t="s">
        <v>285</v>
      </c>
      <c r="AA6" s="108" t="s">
        <v>286</v>
      </c>
      <c r="AB6" s="84">
        <v>52390</v>
      </c>
      <c r="AC6" s="108" t="s">
        <v>287</v>
      </c>
      <c r="AD6" s="84">
        <v>24</v>
      </c>
      <c r="AE6" s="84" t="s">
        <v>288</v>
      </c>
      <c r="AF6" s="84" t="s">
        <v>289</v>
      </c>
      <c r="AG6" s="108" t="s">
        <v>290</v>
      </c>
      <c r="AH6" s="84" t="s">
        <v>291</v>
      </c>
      <c r="AI6" s="108" t="s">
        <v>292</v>
      </c>
      <c r="AJ6" s="84">
        <v>3552</v>
      </c>
      <c r="AK6" s="84">
        <v>2800</v>
      </c>
      <c r="AL6" s="108" t="s">
        <v>293</v>
      </c>
      <c r="AM6" s="84">
        <v>46963.44</v>
      </c>
      <c r="AN6" s="112">
        <v>15388.56</v>
      </c>
      <c r="AO6" s="112">
        <v>62352</v>
      </c>
      <c r="AP6" s="112">
        <v>5426.56</v>
      </c>
      <c r="AQ6" s="112">
        <v>173.44</v>
      </c>
      <c r="AR6" s="112">
        <v>5600</v>
      </c>
      <c r="AS6" s="112">
        <v>5426.56</v>
      </c>
      <c r="AT6" s="112">
        <v>173.44</v>
      </c>
      <c r="AU6" s="112">
        <v>5600</v>
      </c>
      <c r="AV6" s="84">
        <v>34</v>
      </c>
      <c r="AW6" s="84"/>
      <c r="AX6" s="84"/>
      <c r="AY6" s="108"/>
      <c r="AZ6" s="84"/>
      <c r="BA6" s="84"/>
      <c r="BB6" s="84" t="s">
        <v>253</v>
      </c>
      <c r="BC6" s="84" t="s">
        <v>254</v>
      </c>
      <c r="BD6" s="108" t="s">
        <v>294</v>
      </c>
      <c r="BE6" s="84">
        <v>52390</v>
      </c>
      <c r="BF6" s="38" t="s">
        <v>283</v>
      </c>
      <c r="BG6" s="84"/>
      <c r="BH6" s="114" t="s">
        <v>255</v>
      </c>
      <c r="BI6" s="38" t="s">
        <v>110</v>
      </c>
      <c r="BJ6" s="85">
        <v>45964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2800</v>
      </c>
      <c r="BQ6" s="117" t="s">
        <v>201</v>
      </c>
      <c r="BR6" s="118" t="s">
        <v>342</v>
      </c>
    </row>
    <row r="7" spans="1:70" s="113" customFormat="1" ht="15" customHeight="1" x14ac:dyDescent="0.35">
      <c r="A7" s="84">
        <v>3</v>
      </c>
      <c r="B7" s="38" t="s">
        <v>277</v>
      </c>
      <c r="C7" s="38" t="s">
        <v>247</v>
      </c>
      <c r="D7" s="38" t="s">
        <v>257</v>
      </c>
      <c r="E7" s="38" t="s">
        <v>257</v>
      </c>
      <c r="F7" s="38" t="s">
        <v>257</v>
      </c>
      <c r="G7" s="84" t="s">
        <v>258</v>
      </c>
      <c r="H7" s="38" t="s">
        <v>259</v>
      </c>
      <c r="I7" s="84">
        <v>98111</v>
      </c>
      <c r="J7" s="38" t="s">
        <v>295</v>
      </c>
      <c r="K7" s="84">
        <v>98111</v>
      </c>
      <c r="L7" s="84" t="s">
        <v>279</v>
      </c>
      <c r="M7" s="38" t="s">
        <v>280</v>
      </c>
      <c r="N7" s="84">
        <v>89482</v>
      </c>
      <c r="O7" s="84" t="s">
        <v>296</v>
      </c>
      <c r="P7" s="84">
        <v>125303</v>
      </c>
      <c r="Q7" s="38" t="s">
        <v>297</v>
      </c>
      <c r="R7" s="38" t="s">
        <v>251</v>
      </c>
      <c r="S7" s="84" t="s">
        <v>298</v>
      </c>
      <c r="T7" s="84" t="s">
        <v>298</v>
      </c>
      <c r="U7" s="84" t="s">
        <v>299</v>
      </c>
      <c r="V7" s="84" t="s">
        <v>252</v>
      </c>
      <c r="W7" s="84">
        <v>541</v>
      </c>
      <c r="X7" s="38" t="s">
        <v>300</v>
      </c>
      <c r="Y7" s="84">
        <v>352215162</v>
      </c>
      <c r="Z7" s="38" t="s">
        <v>301</v>
      </c>
      <c r="AA7" s="108" t="s">
        <v>302</v>
      </c>
      <c r="AB7" s="84">
        <v>42000</v>
      </c>
      <c r="AC7" s="108" t="s">
        <v>303</v>
      </c>
      <c r="AD7" s="84">
        <v>24</v>
      </c>
      <c r="AE7" s="84" t="s">
        <v>304</v>
      </c>
      <c r="AF7" s="84" t="s">
        <v>305</v>
      </c>
      <c r="AG7" s="108" t="s">
        <v>306</v>
      </c>
      <c r="AH7" s="84" t="s">
        <v>307</v>
      </c>
      <c r="AI7" s="108" t="s">
        <v>308</v>
      </c>
      <c r="AJ7" s="84">
        <v>2240</v>
      </c>
      <c r="AK7" s="84">
        <v>2240</v>
      </c>
      <c r="AL7" s="108" t="s">
        <v>309</v>
      </c>
      <c r="AM7" s="84">
        <v>30849.43</v>
      </c>
      <c r="AN7" s="112">
        <v>11720.57</v>
      </c>
      <c r="AO7" s="112">
        <v>42570</v>
      </c>
      <c r="AP7" s="112">
        <v>11150.57</v>
      </c>
      <c r="AQ7" s="112">
        <v>729.43</v>
      </c>
      <c r="AR7" s="112">
        <v>11880</v>
      </c>
      <c r="AS7" s="112">
        <v>11150.57</v>
      </c>
      <c r="AT7" s="112">
        <v>729.43</v>
      </c>
      <c r="AU7" s="112">
        <v>11880</v>
      </c>
      <c r="AV7" s="84">
        <v>28</v>
      </c>
      <c r="AW7" s="84"/>
      <c r="AX7" s="84"/>
      <c r="AY7" s="108"/>
      <c r="AZ7" s="84"/>
      <c r="BA7" s="84"/>
      <c r="BB7" s="84" t="s">
        <v>253</v>
      </c>
      <c r="BC7" s="84" t="s">
        <v>254</v>
      </c>
      <c r="BD7" s="108" t="s">
        <v>310</v>
      </c>
      <c r="BE7" s="84">
        <v>42000</v>
      </c>
      <c r="BF7" s="38" t="s">
        <v>298</v>
      </c>
      <c r="BG7" s="84"/>
      <c r="BH7" s="114" t="s">
        <v>255</v>
      </c>
      <c r="BI7" s="38" t="s">
        <v>110</v>
      </c>
      <c r="BJ7" s="85">
        <v>45964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4480</v>
      </c>
      <c r="BQ7" s="117" t="s">
        <v>201</v>
      </c>
      <c r="BR7" s="118" t="s">
        <v>346</v>
      </c>
    </row>
    <row r="8" spans="1:70" s="113" customFormat="1" ht="15" customHeight="1" x14ac:dyDescent="0.35">
      <c r="A8" s="84">
        <v>4</v>
      </c>
      <c r="B8" s="38" t="s">
        <v>277</v>
      </c>
      <c r="C8" s="38" t="s">
        <v>247</v>
      </c>
      <c r="D8" s="38" t="s">
        <v>257</v>
      </c>
      <c r="E8" s="38" t="s">
        <v>257</v>
      </c>
      <c r="F8" s="38" t="s">
        <v>257</v>
      </c>
      <c r="G8" s="84" t="s">
        <v>258</v>
      </c>
      <c r="H8" s="38" t="s">
        <v>259</v>
      </c>
      <c r="I8" s="84">
        <v>98422</v>
      </c>
      <c r="J8" s="38" t="s">
        <v>311</v>
      </c>
      <c r="K8" s="84">
        <v>98422</v>
      </c>
      <c r="L8" s="84" t="s">
        <v>312</v>
      </c>
      <c r="M8" s="38" t="s">
        <v>313</v>
      </c>
      <c r="N8" s="84">
        <v>166716</v>
      </c>
      <c r="O8" s="84" t="s">
        <v>314</v>
      </c>
      <c r="P8" s="84">
        <v>571779</v>
      </c>
      <c r="Q8" s="38" t="s">
        <v>315</v>
      </c>
      <c r="R8" s="38" t="s">
        <v>251</v>
      </c>
      <c r="S8" s="84" t="s">
        <v>316</v>
      </c>
      <c r="T8" s="84" t="s">
        <v>316</v>
      </c>
      <c r="U8" s="84" t="s">
        <v>317</v>
      </c>
      <c r="V8" s="84" t="s">
        <v>318</v>
      </c>
      <c r="W8" s="84">
        <v>541</v>
      </c>
      <c r="X8" s="38" t="s">
        <v>319</v>
      </c>
      <c r="Y8" s="84">
        <v>352800641</v>
      </c>
      <c r="Z8" s="38" t="s">
        <v>320</v>
      </c>
      <c r="AA8" s="108" t="s">
        <v>321</v>
      </c>
      <c r="AB8" s="84">
        <v>35000</v>
      </c>
      <c r="AC8" s="108" t="s">
        <v>322</v>
      </c>
      <c r="AD8" s="84">
        <v>24</v>
      </c>
      <c r="AE8" s="84" t="s">
        <v>304</v>
      </c>
      <c r="AF8" s="84" t="s">
        <v>323</v>
      </c>
      <c r="AG8" s="108" t="s">
        <v>324</v>
      </c>
      <c r="AH8" s="84" t="s">
        <v>307</v>
      </c>
      <c r="AI8" s="108" t="s">
        <v>325</v>
      </c>
      <c r="AJ8" s="84">
        <v>1870</v>
      </c>
      <c r="AK8" s="84">
        <v>1870</v>
      </c>
      <c r="AL8" s="108" t="s">
        <v>326</v>
      </c>
      <c r="AM8" s="84">
        <v>19801.759999999998</v>
      </c>
      <c r="AN8" s="112">
        <v>8248.24</v>
      </c>
      <c r="AO8" s="112">
        <v>28050</v>
      </c>
      <c r="AP8" s="112">
        <v>15198.24</v>
      </c>
      <c r="AQ8" s="112">
        <v>1621.76</v>
      </c>
      <c r="AR8" s="112">
        <v>16820</v>
      </c>
      <c r="AS8" s="112">
        <v>15198.24</v>
      </c>
      <c r="AT8" s="112">
        <v>1621.76</v>
      </c>
      <c r="AU8" s="112">
        <v>16820</v>
      </c>
      <c r="AV8" s="84">
        <v>27</v>
      </c>
      <c r="AW8" s="84"/>
      <c r="AX8" s="84"/>
      <c r="AY8" s="108"/>
      <c r="AZ8" s="84"/>
      <c r="BA8" s="84"/>
      <c r="BB8" s="84" t="s">
        <v>253</v>
      </c>
      <c r="BC8" s="84" t="s">
        <v>254</v>
      </c>
      <c r="BD8" s="108" t="s">
        <v>294</v>
      </c>
      <c r="BE8" s="84">
        <v>35000</v>
      </c>
      <c r="BF8" s="38" t="s">
        <v>316</v>
      </c>
      <c r="BG8" s="84"/>
      <c r="BH8" s="114" t="s">
        <v>255</v>
      </c>
      <c r="BI8" s="38" t="s">
        <v>110</v>
      </c>
      <c r="BJ8" s="85">
        <v>45965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17320</v>
      </c>
      <c r="BQ8" s="117" t="s">
        <v>203</v>
      </c>
      <c r="BR8" s="118" t="s">
        <v>347</v>
      </c>
    </row>
    <row r="9" spans="1:70" s="113" customFormat="1" ht="15" customHeight="1" x14ac:dyDescent="0.35">
      <c r="A9" s="84">
        <v>5</v>
      </c>
      <c r="B9" s="38" t="s">
        <v>277</v>
      </c>
      <c r="C9" s="38" t="s">
        <v>247</v>
      </c>
      <c r="D9" s="38" t="s">
        <v>257</v>
      </c>
      <c r="E9" s="38" t="s">
        <v>257</v>
      </c>
      <c r="F9" s="38" t="s">
        <v>257</v>
      </c>
      <c r="G9" s="84" t="s">
        <v>258</v>
      </c>
      <c r="H9" s="38" t="s">
        <v>259</v>
      </c>
      <c r="I9" s="84">
        <v>54052</v>
      </c>
      <c r="J9" s="38" t="s">
        <v>327</v>
      </c>
      <c r="K9" s="84">
        <v>54052</v>
      </c>
      <c r="L9" s="84" t="s">
        <v>279</v>
      </c>
      <c r="M9" s="38" t="s">
        <v>280</v>
      </c>
      <c r="N9" s="84">
        <v>88696</v>
      </c>
      <c r="O9" s="84" t="s">
        <v>328</v>
      </c>
      <c r="P9" s="84">
        <v>124632</v>
      </c>
      <c r="Q9" s="38" t="s">
        <v>329</v>
      </c>
      <c r="R9" s="38" t="s">
        <v>251</v>
      </c>
      <c r="S9" s="84" t="s">
        <v>330</v>
      </c>
      <c r="T9" s="84" t="s">
        <v>330</v>
      </c>
      <c r="U9" s="84" t="s">
        <v>299</v>
      </c>
      <c r="V9" s="84" t="s">
        <v>252</v>
      </c>
      <c r="W9" s="84">
        <v>541</v>
      </c>
      <c r="X9" s="38" t="s">
        <v>331</v>
      </c>
      <c r="Y9" s="84">
        <v>349255682</v>
      </c>
      <c r="Z9" s="38" t="s">
        <v>332</v>
      </c>
      <c r="AA9" s="108" t="s">
        <v>333</v>
      </c>
      <c r="AB9" s="84">
        <v>75354</v>
      </c>
      <c r="AC9" s="108" t="s">
        <v>322</v>
      </c>
      <c r="AD9" s="84">
        <v>24</v>
      </c>
      <c r="AE9" s="84" t="s">
        <v>334</v>
      </c>
      <c r="AF9" s="84" t="s">
        <v>335</v>
      </c>
      <c r="AG9" s="108" t="s">
        <v>336</v>
      </c>
      <c r="AH9" s="84" t="s">
        <v>291</v>
      </c>
      <c r="AI9" s="108" t="s">
        <v>337</v>
      </c>
      <c r="AJ9" s="84">
        <v>4939</v>
      </c>
      <c r="AK9" s="84">
        <v>4050</v>
      </c>
      <c r="AL9" s="108" t="s">
        <v>338</v>
      </c>
      <c r="AM9" s="84">
        <v>67499.600000000006</v>
      </c>
      <c r="AN9" s="112">
        <v>22489.4</v>
      </c>
      <c r="AO9" s="112">
        <v>89989</v>
      </c>
      <c r="AP9" s="112">
        <v>7854.4</v>
      </c>
      <c r="AQ9" s="112">
        <v>245.6</v>
      </c>
      <c r="AR9" s="112">
        <v>8100</v>
      </c>
      <c r="AS9" s="112">
        <v>7854.4</v>
      </c>
      <c r="AT9" s="112">
        <v>245.6</v>
      </c>
      <c r="AU9" s="112">
        <v>8100</v>
      </c>
      <c r="AV9" s="84">
        <v>37</v>
      </c>
      <c r="AW9" s="84"/>
      <c r="AX9" s="84"/>
      <c r="AY9" s="108" t="s">
        <v>339</v>
      </c>
      <c r="AZ9" s="84">
        <v>7854.4</v>
      </c>
      <c r="BA9" s="84">
        <v>238.39</v>
      </c>
      <c r="BB9" s="84" t="s">
        <v>253</v>
      </c>
      <c r="BC9" s="84" t="s">
        <v>254</v>
      </c>
      <c r="BD9" s="108" t="s">
        <v>340</v>
      </c>
      <c r="BE9" s="84">
        <v>75354</v>
      </c>
      <c r="BF9" s="38" t="s">
        <v>330</v>
      </c>
      <c r="BG9" s="84"/>
      <c r="BH9" s="114" t="s">
        <v>255</v>
      </c>
      <c r="BI9" s="38" t="s">
        <v>110</v>
      </c>
      <c r="BJ9" s="85">
        <v>45965</v>
      </c>
      <c r="BK9" s="84"/>
      <c r="BL9" s="38" t="s">
        <v>114</v>
      </c>
      <c r="BM9" s="115" t="s">
        <v>119</v>
      </c>
      <c r="BN9" s="116" t="s">
        <v>199</v>
      </c>
      <c r="BO9" s="84" t="s">
        <v>244</v>
      </c>
      <c r="BP9" s="84">
        <v>8093</v>
      </c>
      <c r="BQ9" s="117" t="s">
        <v>203</v>
      </c>
      <c r="BR9" s="118" t="s">
        <v>341</v>
      </c>
    </row>
    <row r="10" spans="1:70" s="113" customFormat="1" ht="15" customHeight="1" x14ac:dyDescent="0.35">
      <c r="A10" s="84">
        <v>6</v>
      </c>
      <c r="B10" s="38" t="s">
        <v>277</v>
      </c>
      <c r="C10" s="38" t="s">
        <v>247</v>
      </c>
      <c r="D10" s="38" t="s">
        <v>257</v>
      </c>
      <c r="E10" s="38" t="s">
        <v>257</v>
      </c>
      <c r="F10" s="38" t="s">
        <v>257</v>
      </c>
      <c r="G10" s="84" t="s">
        <v>258</v>
      </c>
      <c r="H10" s="38" t="s">
        <v>259</v>
      </c>
      <c r="I10" s="84">
        <v>54929</v>
      </c>
      <c r="J10" s="38" t="s">
        <v>353</v>
      </c>
      <c r="K10" s="84">
        <v>54929</v>
      </c>
      <c r="L10" s="84" t="s">
        <v>279</v>
      </c>
      <c r="M10" s="38" t="s">
        <v>280</v>
      </c>
      <c r="N10" s="84">
        <v>462850</v>
      </c>
      <c r="O10" s="84" t="s">
        <v>354</v>
      </c>
      <c r="P10" s="84">
        <v>712531</v>
      </c>
      <c r="Q10" s="38" t="s">
        <v>355</v>
      </c>
      <c r="R10" s="38" t="s">
        <v>251</v>
      </c>
      <c r="S10" s="84" t="s">
        <v>356</v>
      </c>
      <c r="T10" s="84" t="s">
        <v>356</v>
      </c>
      <c r="U10" s="84" t="s">
        <v>299</v>
      </c>
      <c r="V10" s="84" t="s">
        <v>252</v>
      </c>
      <c r="W10" s="84">
        <v>541</v>
      </c>
      <c r="X10" s="38" t="s">
        <v>357</v>
      </c>
      <c r="Y10" s="84">
        <v>353727709</v>
      </c>
      <c r="Z10" s="38" t="s">
        <v>358</v>
      </c>
      <c r="AA10" s="108" t="s">
        <v>359</v>
      </c>
      <c r="AB10" s="84">
        <v>36000</v>
      </c>
      <c r="AC10" s="108" t="s">
        <v>287</v>
      </c>
      <c r="AD10" s="84">
        <v>24</v>
      </c>
      <c r="AE10" s="84" t="s">
        <v>304</v>
      </c>
      <c r="AF10" s="84" t="s">
        <v>360</v>
      </c>
      <c r="AG10" s="108" t="s">
        <v>361</v>
      </c>
      <c r="AH10" s="84" t="s">
        <v>362</v>
      </c>
      <c r="AI10" s="108" t="s">
        <v>363</v>
      </c>
      <c r="AJ10" s="84">
        <v>1920</v>
      </c>
      <c r="AK10" s="84">
        <v>1920</v>
      </c>
      <c r="AL10" s="108" t="s">
        <v>364</v>
      </c>
      <c r="AM10" s="84">
        <v>33505.26</v>
      </c>
      <c r="AN10" s="112">
        <v>10654.74</v>
      </c>
      <c r="AO10" s="112">
        <v>44160</v>
      </c>
      <c r="AP10" s="112">
        <v>2494.7399999999998</v>
      </c>
      <c r="AQ10" s="112">
        <v>48.26</v>
      </c>
      <c r="AR10" s="112">
        <v>2543</v>
      </c>
      <c r="AS10" s="112">
        <v>0</v>
      </c>
      <c r="AT10" s="112">
        <v>0</v>
      </c>
      <c r="AU10" s="112">
        <v>0</v>
      </c>
      <c r="AV10" s="84">
        <v>23</v>
      </c>
      <c r="AW10" s="84"/>
      <c r="AX10" s="84"/>
      <c r="AY10" s="108"/>
      <c r="AZ10" s="84"/>
      <c r="BA10" s="84"/>
      <c r="BB10" s="84" t="s">
        <v>253</v>
      </c>
      <c r="BC10" s="84" t="s">
        <v>254</v>
      </c>
      <c r="BD10" s="108"/>
      <c r="BE10" s="84">
        <v>0</v>
      </c>
      <c r="BF10" s="38" t="s">
        <v>356</v>
      </c>
      <c r="BG10" s="84"/>
      <c r="BH10" s="114" t="s">
        <v>255</v>
      </c>
      <c r="BI10" s="38" t="s">
        <v>110</v>
      </c>
      <c r="BJ10" s="85">
        <v>45965</v>
      </c>
      <c r="BK10" s="84"/>
      <c r="BL10" s="38" t="s">
        <v>114</v>
      </c>
      <c r="BM10" s="115" t="s">
        <v>119</v>
      </c>
      <c r="BN10" s="116" t="s">
        <v>199</v>
      </c>
      <c r="BO10" s="84" t="s">
        <v>245</v>
      </c>
      <c r="BP10" s="84"/>
      <c r="BQ10" s="117"/>
      <c r="BR10" s="118" t="s">
        <v>365</v>
      </c>
    </row>
    <row r="11" spans="1:70" s="113" customFormat="1" ht="15" customHeight="1" x14ac:dyDescent="0.35">
      <c r="A11" s="84">
        <v>7</v>
      </c>
      <c r="B11" s="38" t="s">
        <v>277</v>
      </c>
      <c r="C11" s="38" t="s">
        <v>247</v>
      </c>
      <c r="D11" s="38" t="s">
        <v>257</v>
      </c>
      <c r="E11" s="38" t="s">
        <v>257</v>
      </c>
      <c r="F11" s="38" t="s">
        <v>257</v>
      </c>
      <c r="G11" s="84" t="s">
        <v>258</v>
      </c>
      <c r="H11" s="38" t="s">
        <v>259</v>
      </c>
      <c r="I11" s="84">
        <v>54929</v>
      </c>
      <c r="J11" s="38" t="s">
        <v>353</v>
      </c>
      <c r="K11" s="84">
        <v>54929</v>
      </c>
      <c r="L11" s="84" t="s">
        <v>279</v>
      </c>
      <c r="M11" s="38" t="s">
        <v>280</v>
      </c>
      <c r="N11" s="84">
        <v>462850</v>
      </c>
      <c r="O11" s="84" t="s">
        <v>354</v>
      </c>
      <c r="P11" s="84">
        <v>712531</v>
      </c>
      <c r="Q11" s="38" t="s">
        <v>355</v>
      </c>
      <c r="R11" s="38" t="s">
        <v>251</v>
      </c>
      <c r="S11" s="84" t="s">
        <v>366</v>
      </c>
      <c r="T11" s="84" t="s">
        <v>366</v>
      </c>
      <c r="U11" s="84" t="s">
        <v>299</v>
      </c>
      <c r="V11" s="84" t="s">
        <v>252</v>
      </c>
      <c r="W11" s="84">
        <v>541</v>
      </c>
      <c r="X11" s="38" t="s">
        <v>367</v>
      </c>
      <c r="Y11" s="84">
        <v>353728114</v>
      </c>
      <c r="Z11" s="38" t="s">
        <v>368</v>
      </c>
      <c r="AA11" s="108" t="s">
        <v>359</v>
      </c>
      <c r="AB11" s="84">
        <v>42000</v>
      </c>
      <c r="AC11" s="108" t="s">
        <v>287</v>
      </c>
      <c r="AD11" s="84">
        <v>24</v>
      </c>
      <c r="AE11" s="84" t="s">
        <v>304</v>
      </c>
      <c r="AF11" s="84" t="s">
        <v>360</v>
      </c>
      <c r="AG11" s="108" t="s">
        <v>361</v>
      </c>
      <c r="AH11" s="84" t="s">
        <v>362</v>
      </c>
      <c r="AI11" s="108" t="s">
        <v>363</v>
      </c>
      <c r="AJ11" s="84">
        <v>2240</v>
      </c>
      <c r="AK11" s="84">
        <v>2240</v>
      </c>
      <c r="AL11" s="108" t="s">
        <v>369</v>
      </c>
      <c r="AM11" s="84">
        <v>39089.449999999997</v>
      </c>
      <c r="AN11" s="112">
        <v>12430.55</v>
      </c>
      <c r="AO11" s="112">
        <v>51520</v>
      </c>
      <c r="AP11" s="112">
        <v>2910.55</v>
      </c>
      <c r="AQ11" s="112">
        <v>56.45</v>
      </c>
      <c r="AR11" s="112">
        <v>2967</v>
      </c>
      <c r="AS11" s="112">
        <v>0</v>
      </c>
      <c r="AT11" s="112">
        <v>0</v>
      </c>
      <c r="AU11" s="112">
        <v>0</v>
      </c>
      <c r="AV11" s="84">
        <v>23</v>
      </c>
      <c r="AW11" s="84"/>
      <c r="AX11" s="84"/>
      <c r="AY11" s="108"/>
      <c r="AZ11" s="84"/>
      <c r="BA11" s="84"/>
      <c r="BB11" s="84" t="s">
        <v>253</v>
      </c>
      <c r="BC11" s="84" t="s">
        <v>254</v>
      </c>
      <c r="BD11" s="108"/>
      <c r="BE11" s="84">
        <v>0</v>
      </c>
      <c r="BF11" s="38" t="s">
        <v>366</v>
      </c>
      <c r="BG11" s="84"/>
      <c r="BH11" s="114" t="s">
        <v>255</v>
      </c>
      <c r="BI11" s="38" t="s">
        <v>110</v>
      </c>
      <c r="BJ11" s="85">
        <v>45965</v>
      </c>
      <c r="BK11" s="84"/>
      <c r="BL11" s="38" t="s">
        <v>115</v>
      </c>
      <c r="BM11" s="115" t="s">
        <v>130</v>
      </c>
      <c r="BN11" s="116" t="s">
        <v>199</v>
      </c>
      <c r="BO11" s="84" t="s">
        <v>246</v>
      </c>
      <c r="BP11" s="84"/>
      <c r="BQ11" s="117"/>
      <c r="BR11" s="118" t="s">
        <v>370</v>
      </c>
    </row>
    <row r="12" spans="1:70" s="113" customFormat="1" ht="15" customHeight="1" x14ac:dyDescent="0.35">
      <c r="A12" s="84">
        <v>8</v>
      </c>
      <c r="B12" s="38" t="s">
        <v>277</v>
      </c>
      <c r="C12" s="38" t="s">
        <v>247</v>
      </c>
      <c r="D12" s="38" t="s">
        <v>257</v>
      </c>
      <c r="E12" s="38" t="s">
        <v>257</v>
      </c>
      <c r="F12" s="38" t="s">
        <v>257</v>
      </c>
      <c r="G12" s="84" t="s">
        <v>258</v>
      </c>
      <c r="H12" s="38" t="s">
        <v>259</v>
      </c>
      <c r="I12" s="84">
        <v>54032</v>
      </c>
      <c r="J12" s="38" t="s">
        <v>371</v>
      </c>
      <c r="K12" s="84">
        <v>54032</v>
      </c>
      <c r="L12" s="84" t="s">
        <v>312</v>
      </c>
      <c r="M12" s="38" t="s">
        <v>313</v>
      </c>
      <c r="N12" s="84">
        <v>94087</v>
      </c>
      <c r="O12" s="84" t="s">
        <v>372</v>
      </c>
      <c r="P12" s="84">
        <v>131058</v>
      </c>
      <c r="Q12" s="38" t="s">
        <v>373</v>
      </c>
      <c r="R12" s="38" t="s">
        <v>251</v>
      </c>
      <c r="S12" s="84" t="s">
        <v>374</v>
      </c>
      <c r="T12" s="84" t="s">
        <v>374</v>
      </c>
      <c r="U12" s="84" t="s">
        <v>317</v>
      </c>
      <c r="V12" s="84" t="s">
        <v>252</v>
      </c>
      <c r="W12" s="84">
        <v>541</v>
      </c>
      <c r="X12" s="38" t="s">
        <v>375</v>
      </c>
      <c r="Y12" s="84">
        <v>353774300</v>
      </c>
      <c r="Z12" s="38" t="s">
        <v>376</v>
      </c>
      <c r="AA12" s="108" t="s">
        <v>377</v>
      </c>
      <c r="AB12" s="84">
        <v>80000</v>
      </c>
      <c r="AC12" s="108" t="s">
        <v>322</v>
      </c>
      <c r="AD12" s="84">
        <v>24</v>
      </c>
      <c r="AE12" s="84" t="s">
        <v>334</v>
      </c>
      <c r="AF12" s="84" t="s">
        <v>378</v>
      </c>
      <c r="AG12" s="108" t="s">
        <v>379</v>
      </c>
      <c r="AH12" s="84" t="s">
        <v>291</v>
      </c>
      <c r="AI12" s="108" t="s">
        <v>380</v>
      </c>
      <c r="AJ12" s="84">
        <v>4270</v>
      </c>
      <c r="AK12" s="84">
        <v>4270</v>
      </c>
      <c r="AL12" s="108" t="s">
        <v>381</v>
      </c>
      <c r="AM12" s="84">
        <v>74738.31</v>
      </c>
      <c r="AN12" s="112">
        <v>23471.69</v>
      </c>
      <c r="AO12" s="112">
        <v>98210</v>
      </c>
      <c r="AP12" s="112">
        <v>5261.69</v>
      </c>
      <c r="AQ12" s="112">
        <v>101.31</v>
      </c>
      <c r="AR12" s="112">
        <v>5363</v>
      </c>
      <c r="AS12" s="112">
        <v>0</v>
      </c>
      <c r="AT12" s="112">
        <v>0</v>
      </c>
      <c r="AU12" s="112">
        <v>0</v>
      </c>
      <c r="AV12" s="84">
        <v>23</v>
      </c>
      <c r="AW12" s="84"/>
      <c r="AX12" s="84"/>
      <c r="AY12" s="108"/>
      <c r="AZ12" s="84"/>
      <c r="BA12" s="84"/>
      <c r="BB12" s="84" t="s">
        <v>253</v>
      </c>
      <c r="BC12" s="84" t="s">
        <v>254</v>
      </c>
      <c r="BD12" s="108"/>
      <c r="BE12" s="84">
        <v>0</v>
      </c>
      <c r="BF12" s="38" t="s">
        <v>374</v>
      </c>
      <c r="BG12" s="84"/>
      <c r="BH12" s="114" t="s">
        <v>255</v>
      </c>
      <c r="BI12" s="38" t="s">
        <v>110</v>
      </c>
      <c r="BJ12" s="85">
        <v>45965</v>
      </c>
      <c r="BK12" s="84"/>
      <c r="BL12" s="38" t="s">
        <v>115</v>
      </c>
      <c r="BM12" s="115" t="s">
        <v>130</v>
      </c>
      <c r="BN12" s="116" t="s">
        <v>199</v>
      </c>
      <c r="BO12" s="84" t="s">
        <v>246</v>
      </c>
      <c r="BP12" s="84"/>
      <c r="BQ12" s="117"/>
      <c r="BR12" s="118" t="s">
        <v>370</v>
      </c>
    </row>
    <row r="13" spans="1:70" s="113" customFormat="1" ht="15" customHeight="1" x14ac:dyDescent="0.35">
      <c r="A13" s="84">
        <v>9</v>
      </c>
      <c r="B13" s="38" t="s">
        <v>277</v>
      </c>
      <c r="C13" s="38" t="s">
        <v>247</v>
      </c>
      <c r="D13" s="38" t="s">
        <v>257</v>
      </c>
      <c r="E13" s="38" t="s">
        <v>257</v>
      </c>
      <c r="F13" s="38" t="s">
        <v>257</v>
      </c>
      <c r="G13" s="84" t="s">
        <v>258</v>
      </c>
      <c r="H13" s="38" t="s">
        <v>259</v>
      </c>
      <c r="I13" s="84">
        <v>54323</v>
      </c>
      <c r="J13" s="38" t="s">
        <v>382</v>
      </c>
      <c r="K13" s="84">
        <v>54323</v>
      </c>
      <c r="L13" s="84" t="s">
        <v>279</v>
      </c>
      <c r="M13" s="38" t="s">
        <v>280</v>
      </c>
      <c r="N13" s="84">
        <v>89699</v>
      </c>
      <c r="O13" s="84" t="s">
        <v>383</v>
      </c>
      <c r="P13" s="84">
        <v>125575</v>
      </c>
      <c r="Q13" s="38" t="s">
        <v>384</v>
      </c>
      <c r="R13" s="38" t="s">
        <v>251</v>
      </c>
      <c r="S13" s="84" t="s">
        <v>385</v>
      </c>
      <c r="T13" s="84" t="s">
        <v>385</v>
      </c>
      <c r="U13" s="84" t="s">
        <v>299</v>
      </c>
      <c r="V13" s="84" t="s">
        <v>252</v>
      </c>
      <c r="W13" s="84">
        <v>541</v>
      </c>
      <c r="X13" s="38" t="s">
        <v>319</v>
      </c>
      <c r="Y13" s="84">
        <v>353779973</v>
      </c>
      <c r="Z13" s="38" t="s">
        <v>386</v>
      </c>
      <c r="AA13" s="108" t="s">
        <v>387</v>
      </c>
      <c r="AB13" s="84">
        <v>35000</v>
      </c>
      <c r="AC13" s="108" t="s">
        <v>388</v>
      </c>
      <c r="AD13" s="84">
        <v>24</v>
      </c>
      <c r="AE13" s="84" t="s">
        <v>304</v>
      </c>
      <c r="AF13" s="84" t="s">
        <v>389</v>
      </c>
      <c r="AG13" s="108" t="s">
        <v>390</v>
      </c>
      <c r="AH13" s="84" t="s">
        <v>362</v>
      </c>
      <c r="AI13" s="108" t="s">
        <v>391</v>
      </c>
      <c r="AJ13" s="84">
        <v>1870</v>
      </c>
      <c r="AK13" s="84">
        <v>1870</v>
      </c>
      <c r="AL13" s="108" t="s">
        <v>392</v>
      </c>
      <c r="AM13" s="84">
        <v>30737.58</v>
      </c>
      <c r="AN13" s="112">
        <v>10402.42</v>
      </c>
      <c r="AO13" s="112">
        <v>41140</v>
      </c>
      <c r="AP13" s="112">
        <v>4262.42</v>
      </c>
      <c r="AQ13" s="112">
        <v>129.58000000000001</v>
      </c>
      <c r="AR13" s="112">
        <v>4392</v>
      </c>
      <c r="AS13" s="112">
        <v>0</v>
      </c>
      <c r="AT13" s="112">
        <v>0</v>
      </c>
      <c r="AU13" s="112">
        <v>0</v>
      </c>
      <c r="AV13" s="84">
        <v>23</v>
      </c>
      <c r="AW13" s="84"/>
      <c r="AX13" s="84"/>
      <c r="AY13" s="108"/>
      <c r="AZ13" s="84"/>
      <c r="BA13" s="84"/>
      <c r="BB13" s="84" t="s">
        <v>253</v>
      </c>
      <c r="BC13" s="84" t="s">
        <v>254</v>
      </c>
      <c r="BD13" s="108"/>
      <c r="BE13" s="84">
        <v>0</v>
      </c>
      <c r="BF13" s="38" t="s">
        <v>385</v>
      </c>
      <c r="BG13" s="84"/>
      <c r="BH13" s="114" t="s">
        <v>255</v>
      </c>
      <c r="BI13" s="38" t="s">
        <v>110</v>
      </c>
      <c r="BJ13" s="85">
        <v>45965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393</v>
      </c>
    </row>
    <row r="14" spans="1:70" s="113" customFormat="1" ht="15" customHeight="1" x14ac:dyDescent="0.35">
      <c r="A14" s="84">
        <v>10</v>
      </c>
      <c r="B14" s="38" t="s">
        <v>277</v>
      </c>
      <c r="C14" s="38" t="s">
        <v>247</v>
      </c>
      <c r="D14" s="38" t="s">
        <v>257</v>
      </c>
      <c r="E14" s="38" t="s">
        <v>257</v>
      </c>
      <c r="F14" s="38" t="s">
        <v>257</v>
      </c>
      <c r="G14" s="84" t="s">
        <v>258</v>
      </c>
      <c r="H14" s="38" t="s">
        <v>259</v>
      </c>
      <c r="I14" s="84">
        <v>227336</v>
      </c>
      <c r="J14" s="38" t="s">
        <v>394</v>
      </c>
      <c r="K14" s="84">
        <v>227336</v>
      </c>
      <c r="L14" s="84" t="s">
        <v>312</v>
      </c>
      <c r="M14" s="38" t="s">
        <v>313</v>
      </c>
      <c r="N14" s="84">
        <v>539164</v>
      </c>
      <c r="O14" s="84" t="s">
        <v>395</v>
      </c>
      <c r="P14" s="84">
        <v>897030</v>
      </c>
      <c r="Q14" s="38" t="s">
        <v>396</v>
      </c>
      <c r="R14" s="38" t="s">
        <v>251</v>
      </c>
      <c r="S14" s="84" t="s">
        <v>397</v>
      </c>
      <c r="T14" s="84" t="s">
        <v>397</v>
      </c>
      <c r="U14" s="84" t="s">
        <v>317</v>
      </c>
      <c r="V14" s="84" t="s">
        <v>252</v>
      </c>
      <c r="W14" s="84">
        <v>541</v>
      </c>
      <c r="X14" s="38" t="s">
        <v>319</v>
      </c>
      <c r="Y14" s="84">
        <v>353786283</v>
      </c>
      <c r="Z14" s="38" t="s">
        <v>398</v>
      </c>
      <c r="AA14" s="108" t="s">
        <v>387</v>
      </c>
      <c r="AB14" s="84">
        <v>39000</v>
      </c>
      <c r="AC14" s="108" t="s">
        <v>303</v>
      </c>
      <c r="AD14" s="84">
        <v>24</v>
      </c>
      <c r="AE14" s="84" t="s">
        <v>304</v>
      </c>
      <c r="AF14" s="84" t="s">
        <v>389</v>
      </c>
      <c r="AG14" s="108" t="s">
        <v>390</v>
      </c>
      <c r="AH14" s="84" t="s">
        <v>362</v>
      </c>
      <c r="AI14" s="108" t="s">
        <v>399</v>
      </c>
      <c r="AJ14" s="84">
        <v>2080</v>
      </c>
      <c r="AK14" s="84">
        <v>2080</v>
      </c>
      <c r="AL14" s="108" t="s">
        <v>309</v>
      </c>
      <c r="AM14" s="84">
        <v>36437.129999999997</v>
      </c>
      <c r="AN14" s="112">
        <v>11402.87</v>
      </c>
      <c r="AO14" s="112">
        <v>47840</v>
      </c>
      <c r="AP14" s="112">
        <v>2562.87</v>
      </c>
      <c r="AQ14" s="112">
        <v>50.13</v>
      </c>
      <c r="AR14" s="112">
        <v>2613</v>
      </c>
      <c r="AS14" s="112">
        <v>0</v>
      </c>
      <c r="AT14" s="112">
        <v>0</v>
      </c>
      <c r="AU14" s="112">
        <v>0</v>
      </c>
      <c r="AV14" s="84">
        <v>23</v>
      </c>
      <c r="AW14" s="84"/>
      <c r="AX14" s="84"/>
      <c r="AY14" s="108"/>
      <c r="AZ14" s="84"/>
      <c r="BA14" s="84"/>
      <c r="BB14" s="84" t="s">
        <v>253</v>
      </c>
      <c r="BC14" s="84" t="s">
        <v>254</v>
      </c>
      <c r="BD14" s="108"/>
      <c r="BE14" s="84">
        <v>0</v>
      </c>
      <c r="BF14" s="38" t="s">
        <v>397</v>
      </c>
      <c r="BG14" s="84"/>
      <c r="BH14" s="114" t="s">
        <v>255</v>
      </c>
      <c r="BI14" s="38" t="s">
        <v>110</v>
      </c>
      <c r="BJ14" s="85">
        <v>45965</v>
      </c>
      <c r="BK14" s="84"/>
      <c r="BL14" s="38" t="s">
        <v>115</v>
      </c>
      <c r="BM14" s="115" t="s">
        <v>130</v>
      </c>
      <c r="BN14" s="116" t="s">
        <v>199</v>
      </c>
      <c r="BO14" s="84" t="s">
        <v>246</v>
      </c>
      <c r="BP14" s="84"/>
      <c r="BQ14" s="117"/>
      <c r="BR14" s="118" t="s">
        <v>370</v>
      </c>
    </row>
    <row r="15" spans="1:70" s="113" customFormat="1" ht="15" customHeight="1" x14ac:dyDescent="0.35">
      <c r="A15" s="84">
        <v>11</v>
      </c>
      <c r="B15" s="38" t="s">
        <v>277</v>
      </c>
      <c r="C15" s="38" t="s">
        <v>247</v>
      </c>
      <c r="D15" s="38" t="s">
        <v>257</v>
      </c>
      <c r="E15" s="38" t="s">
        <v>257</v>
      </c>
      <c r="F15" s="38" t="s">
        <v>257</v>
      </c>
      <c r="G15" s="84" t="s">
        <v>258</v>
      </c>
      <c r="H15" s="38" t="s">
        <v>259</v>
      </c>
      <c r="I15" s="84">
        <v>54185</v>
      </c>
      <c r="J15" s="38" t="s">
        <v>400</v>
      </c>
      <c r="K15" s="84">
        <v>54185</v>
      </c>
      <c r="L15" s="84" t="s">
        <v>279</v>
      </c>
      <c r="M15" s="38" t="s">
        <v>280</v>
      </c>
      <c r="N15" s="84">
        <v>94544</v>
      </c>
      <c r="O15" s="84" t="s">
        <v>401</v>
      </c>
      <c r="P15" s="84">
        <v>131610</v>
      </c>
      <c r="Q15" s="38" t="s">
        <v>402</v>
      </c>
      <c r="R15" s="38" t="s">
        <v>251</v>
      </c>
      <c r="S15" s="84" t="s">
        <v>403</v>
      </c>
      <c r="T15" s="84" t="s">
        <v>403</v>
      </c>
      <c r="U15" s="84" t="s">
        <v>299</v>
      </c>
      <c r="V15" s="84" t="s">
        <v>252</v>
      </c>
      <c r="W15" s="84">
        <v>541</v>
      </c>
      <c r="X15" s="38" t="s">
        <v>319</v>
      </c>
      <c r="Y15" s="84">
        <v>353786286</v>
      </c>
      <c r="Z15" s="38" t="s">
        <v>404</v>
      </c>
      <c r="AA15" s="108" t="s">
        <v>387</v>
      </c>
      <c r="AB15" s="84">
        <v>80000</v>
      </c>
      <c r="AC15" s="108" t="s">
        <v>287</v>
      </c>
      <c r="AD15" s="84">
        <v>24</v>
      </c>
      <c r="AE15" s="84" t="s">
        <v>405</v>
      </c>
      <c r="AF15" s="84" t="s">
        <v>406</v>
      </c>
      <c r="AG15" s="108" t="s">
        <v>407</v>
      </c>
      <c r="AH15" s="84" t="s">
        <v>291</v>
      </c>
      <c r="AI15" s="108" t="s">
        <v>408</v>
      </c>
      <c r="AJ15" s="84">
        <v>4270</v>
      </c>
      <c r="AK15" s="84">
        <v>4270</v>
      </c>
      <c r="AL15" s="108" t="s">
        <v>409</v>
      </c>
      <c r="AM15" s="84">
        <v>70173.25</v>
      </c>
      <c r="AN15" s="112">
        <v>23766.75</v>
      </c>
      <c r="AO15" s="112">
        <v>93940</v>
      </c>
      <c r="AP15" s="112">
        <v>9826.75</v>
      </c>
      <c r="AQ15" s="112">
        <v>347.25</v>
      </c>
      <c r="AR15" s="112">
        <v>10174</v>
      </c>
      <c r="AS15" s="112">
        <v>0</v>
      </c>
      <c r="AT15" s="112">
        <v>0</v>
      </c>
      <c r="AU15" s="112">
        <v>0</v>
      </c>
      <c r="AV15" s="84">
        <v>23</v>
      </c>
      <c r="AW15" s="84"/>
      <c r="AX15" s="84"/>
      <c r="AY15" s="108"/>
      <c r="AZ15" s="84"/>
      <c r="BA15" s="84"/>
      <c r="BB15" s="84" t="s">
        <v>253</v>
      </c>
      <c r="BC15" s="84" t="s">
        <v>254</v>
      </c>
      <c r="BD15" s="108"/>
      <c r="BE15" s="84">
        <v>0</v>
      </c>
      <c r="BF15" s="38" t="s">
        <v>403</v>
      </c>
      <c r="BG15" s="84"/>
      <c r="BH15" s="114" t="s">
        <v>255</v>
      </c>
      <c r="BI15" s="38" t="s">
        <v>110</v>
      </c>
      <c r="BJ15" s="85">
        <v>45965</v>
      </c>
      <c r="BK15" s="84"/>
      <c r="BL15" s="38" t="s">
        <v>115</v>
      </c>
      <c r="BM15" s="115" t="s">
        <v>130</v>
      </c>
      <c r="BN15" s="116" t="s">
        <v>200</v>
      </c>
      <c r="BO15" s="84" t="s">
        <v>246</v>
      </c>
      <c r="BP15" s="84"/>
      <c r="BQ15" s="117"/>
      <c r="BR15" s="118" t="s">
        <v>410</v>
      </c>
    </row>
    <row r="16" spans="1:70" s="113" customFormat="1" ht="15" customHeight="1" x14ac:dyDescent="0.35">
      <c r="A16" s="84">
        <v>12</v>
      </c>
      <c r="B16" s="38" t="s">
        <v>277</v>
      </c>
      <c r="C16" s="38" t="s">
        <v>247</v>
      </c>
      <c r="D16" s="38" t="s">
        <v>257</v>
      </c>
      <c r="E16" s="38" t="s">
        <v>257</v>
      </c>
      <c r="F16" s="38" t="s">
        <v>257</v>
      </c>
      <c r="G16" s="84" t="s">
        <v>258</v>
      </c>
      <c r="H16" s="38" t="s">
        <v>259</v>
      </c>
      <c r="I16" s="84">
        <v>59229</v>
      </c>
      <c r="J16" s="38" t="s">
        <v>411</v>
      </c>
      <c r="K16" s="84">
        <v>59229</v>
      </c>
      <c r="L16" s="84" t="s">
        <v>312</v>
      </c>
      <c r="M16" s="38" t="s">
        <v>313</v>
      </c>
      <c r="N16" s="84">
        <v>96587</v>
      </c>
      <c r="O16" s="84" t="s">
        <v>412</v>
      </c>
      <c r="P16" s="84">
        <v>134120</v>
      </c>
      <c r="Q16" s="38" t="s">
        <v>413</v>
      </c>
      <c r="R16" s="38" t="s">
        <v>251</v>
      </c>
      <c r="S16" s="84" t="s">
        <v>414</v>
      </c>
      <c r="T16" s="84" t="s">
        <v>414</v>
      </c>
      <c r="U16" s="84" t="s">
        <v>299</v>
      </c>
      <c r="V16" s="84" t="s">
        <v>252</v>
      </c>
      <c r="W16" s="84">
        <v>541</v>
      </c>
      <c r="X16" s="38" t="s">
        <v>319</v>
      </c>
      <c r="Y16" s="84">
        <v>353789735</v>
      </c>
      <c r="Z16" s="38" t="s">
        <v>415</v>
      </c>
      <c r="AA16" s="108" t="s">
        <v>387</v>
      </c>
      <c r="AB16" s="84">
        <v>51000</v>
      </c>
      <c r="AC16" s="108" t="s">
        <v>388</v>
      </c>
      <c r="AD16" s="84">
        <v>24</v>
      </c>
      <c r="AE16" s="84" t="s">
        <v>416</v>
      </c>
      <c r="AF16" s="84" t="s">
        <v>417</v>
      </c>
      <c r="AG16" s="108" t="s">
        <v>418</v>
      </c>
      <c r="AH16" s="84" t="s">
        <v>273</v>
      </c>
      <c r="AI16" s="108" t="s">
        <v>419</v>
      </c>
      <c r="AJ16" s="84">
        <v>2720</v>
      </c>
      <c r="AK16" s="84">
        <v>2720</v>
      </c>
      <c r="AL16" s="108" t="s">
        <v>420</v>
      </c>
      <c r="AM16" s="84">
        <v>47627.519999999997</v>
      </c>
      <c r="AN16" s="112">
        <v>14932.48</v>
      </c>
      <c r="AO16" s="112">
        <v>62560</v>
      </c>
      <c r="AP16" s="112">
        <v>3372.48</v>
      </c>
      <c r="AQ16" s="112">
        <v>65.52</v>
      </c>
      <c r="AR16" s="112">
        <v>3438</v>
      </c>
      <c r="AS16" s="112">
        <v>0</v>
      </c>
      <c r="AT16" s="112">
        <v>0</v>
      </c>
      <c r="AU16" s="112">
        <v>0</v>
      </c>
      <c r="AV16" s="84">
        <v>23</v>
      </c>
      <c r="AW16" s="84"/>
      <c r="AX16" s="84"/>
      <c r="AY16" s="108"/>
      <c r="AZ16" s="84"/>
      <c r="BA16" s="84"/>
      <c r="BB16" s="84" t="s">
        <v>253</v>
      </c>
      <c r="BC16" s="84" t="s">
        <v>254</v>
      </c>
      <c r="BD16" s="108"/>
      <c r="BE16" s="84">
        <v>0</v>
      </c>
      <c r="BF16" s="38" t="s">
        <v>414</v>
      </c>
      <c r="BG16" s="84"/>
      <c r="BH16" s="114" t="s">
        <v>255</v>
      </c>
      <c r="BI16" s="38" t="s">
        <v>110</v>
      </c>
      <c r="BJ16" s="85">
        <v>45965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393</v>
      </c>
    </row>
    <row r="17" spans="1:70" s="113" customFormat="1" ht="15" customHeight="1" x14ac:dyDescent="0.35">
      <c r="A17" s="84">
        <v>13</v>
      </c>
      <c r="B17" s="38" t="s">
        <v>277</v>
      </c>
      <c r="C17" s="38" t="s">
        <v>247</v>
      </c>
      <c r="D17" s="38" t="s">
        <v>257</v>
      </c>
      <c r="E17" s="38" t="s">
        <v>257</v>
      </c>
      <c r="F17" s="38" t="s">
        <v>257</v>
      </c>
      <c r="G17" s="84" t="s">
        <v>258</v>
      </c>
      <c r="H17" s="38" t="s">
        <v>259</v>
      </c>
      <c r="I17" s="84">
        <v>59229</v>
      </c>
      <c r="J17" s="38" t="s">
        <v>411</v>
      </c>
      <c r="K17" s="84">
        <v>59229</v>
      </c>
      <c r="L17" s="84" t="s">
        <v>312</v>
      </c>
      <c r="M17" s="38" t="s">
        <v>313</v>
      </c>
      <c r="N17" s="84">
        <v>96587</v>
      </c>
      <c r="O17" s="84" t="s">
        <v>412</v>
      </c>
      <c r="P17" s="84">
        <v>134120</v>
      </c>
      <c r="Q17" s="38" t="s">
        <v>413</v>
      </c>
      <c r="R17" s="38" t="s">
        <v>251</v>
      </c>
      <c r="S17" s="84" t="s">
        <v>421</v>
      </c>
      <c r="T17" s="84" t="s">
        <v>421</v>
      </c>
      <c r="U17" s="84" t="s">
        <v>299</v>
      </c>
      <c r="V17" s="84" t="s">
        <v>252</v>
      </c>
      <c r="W17" s="84">
        <v>541</v>
      </c>
      <c r="X17" s="38" t="s">
        <v>422</v>
      </c>
      <c r="Y17" s="84">
        <v>353794862</v>
      </c>
      <c r="Z17" s="38" t="s">
        <v>423</v>
      </c>
      <c r="AA17" s="108" t="s">
        <v>387</v>
      </c>
      <c r="AB17" s="84">
        <v>46000</v>
      </c>
      <c r="AC17" s="108" t="s">
        <v>388</v>
      </c>
      <c r="AD17" s="84">
        <v>24</v>
      </c>
      <c r="AE17" s="84" t="s">
        <v>416</v>
      </c>
      <c r="AF17" s="84" t="s">
        <v>417</v>
      </c>
      <c r="AG17" s="108" t="s">
        <v>424</v>
      </c>
      <c r="AH17" s="84" t="s">
        <v>273</v>
      </c>
      <c r="AI17" s="108" t="s">
        <v>419</v>
      </c>
      <c r="AJ17" s="84">
        <v>2460</v>
      </c>
      <c r="AK17" s="84">
        <v>2460</v>
      </c>
      <c r="AL17" s="108" t="s">
        <v>420</v>
      </c>
      <c r="AM17" s="84">
        <v>43152.67</v>
      </c>
      <c r="AN17" s="112">
        <v>13427.33</v>
      </c>
      <c r="AO17" s="112">
        <v>56580</v>
      </c>
      <c r="AP17" s="112">
        <v>2847.33</v>
      </c>
      <c r="AQ17" s="112">
        <v>54.67</v>
      </c>
      <c r="AR17" s="112">
        <v>2902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/>
      <c r="AY17" s="108"/>
      <c r="AZ17" s="84"/>
      <c r="BA17" s="84"/>
      <c r="BB17" s="84" t="s">
        <v>253</v>
      </c>
      <c r="BC17" s="84" t="s">
        <v>254</v>
      </c>
      <c r="BD17" s="108"/>
      <c r="BE17" s="84">
        <v>0</v>
      </c>
      <c r="BF17" s="38" t="s">
        <v>421</v>
      </c>
      <c r="BG17" s="84"/>
      <c r="BH17" s="114" t="s">
        <v>255</v>
      </c>
      <c r="BI17" s="38" t="s">
        <v>110</v>
      </c>
      <c r="BJ17" s="85">
        <v>45965</v>
      </c>
      <c r="BK17" s="84"/>
      <c r="BL17" s="38" t="s">
        <v>114</v>
      </c>
      <c r="BM17" s="115" t="s">
        <v>119</v>
      </c>
      <c r="BN17" s="116" t="s">
        <v>199</v>
      </c>
      <c r="BO17" s="84" t="s">
        <v>245</v>
      </c>
      <c r="BP17" s="84"/>
      <c r="BQ17" s="117"/>
      <c r="BR17" s="118" t="s">
        <v>365</v>
      </c>
    </row>
    <row r="18" spans="1:70" s="113" customFormat="1" ht="15" customHeight="1" x14ac:dyDescent="0.35">
      <c r="A18" s="84">
        <v>14</v>
      </c>
      <c r="B18" s="38" t="s">
        <v>277</v>
      </c>
      <c r="C18" s="38" t="s">
        <v>247</v>
      </c>
      <c r="D18" s="38" t="s">
        <v>257</v>
      </c>
      <c r="E18" s="38" t="s">
        <v>257</v>
      </c>
      <c r="F18" s="38" t="s">
        <v>257</v>
      </c>
      <c r="G18" s="84" t="s">
        <v>258</v>
      </c>
      <c r="H18" s="38" t="s">
        <v>259</v>
      </c>
      <c r="I18" s="84">
        <v>54166</v>
      </c>
      <c r="J18" s="38" t="s">
        <v>425</v>
      </c>
      <c r="K18" s="84">
        <v>54166</v>
      </c>
      <c r="L18" s="84" t="s">
        <v>261</v>
      </c>
      <c r="M18" s="38" t="s">
        <v>262</v>
      </c>
      <c r="N18" s="84">
        <v>88862</v>
      </c>
      <c r="O18" s="84" t="s">
        <v>426</v>
      </c>
      <c r="P18" s="84">
        <v>826065</v>
      </c>
      <c r="Q18" s="38" t="s">
        <v>427</v>
      </c>
      <c r="R18" s="38" t="s">
        <v>251</v>
      </c>
      <c r="S18" s="84" t="s">
        <v>428</v>
      </c>
      <c r="T18" s="84" t="s">
        <v>428</v>
      </c>
      <c r="U18" s="84" t="s">
        <v>317</v>
      </c>
      <c r="V18" s="84" t="s">
        <v>252</v>
      </c>
      <c r="W18" s="84">
        <v>541</v>
      </c>
      <c r="X18" s="38" t="s">
        <v>429</v>
      </c>
      <c r="Y18" s="84">
        <v>353799419</v>
      </c>
      <c r="Z18" s="38" t="s">
        <v>430</v>
      </c>
      <c r="AA18" s="108" t="s">
        <v>431</v>
      </c>
      <c r="AB18" s="84">
        <v>57000</v>
      </c>
      <c r="AC18" s="108" t="s">
        <v>269</v>
      </c>
      <c r="AD18" s="84">
        <v>24</v>
      </c>
      <c r="AE18" s="84" t="s">
        <v>334</v>
      </c>
      <c r="AF18" s="84" t="s">
        <v>389</v>
      </c>
      <c r="AG18" s="108" t="s">
        <v>432</v>
      </c>
      <c r="AH18" s="84" t="s">
        <v>362</v>
      </c>
      <c r="AI18" s="108" t="s">
        <v>433</v>
      </c>
      <c r="AJ18" s="84">
        <v>3040</v>
      </c>
      <c r="AK18" s="84">
        <v>3040</v>
      </c>
      <c r="AL18" s="108" t="s">
        <v>434</v>
      </c>
      <c r="AM18" s="84">
        <v>52884.9</v>
      </c>
      <c r="AN18" s="112">
        <v>17035.099999999999</v>
      </c>
      <c r="AO18" s="112">
        <v>69920</v>
      </c>
      <c r="AP18" s="112">
        <v>4115.1000000000004</v>
      </c>
      <c r="AQ18" s="112">
        <v>79.900000000000006</v>
      </c>
      <c r="AR18" s="112">
        <v>4195</v>
      </c>
      <c r="AS18" s="112">
        <v>0</v>
      </c>
      <c r="AT18" s="112">
        <v>0</v>
      </c>
      <c r="AU18" s="112">
        <v>0</v>
      </c>
      <c r="AV18" s="84">
        <v>23</v>
      </c>
      <c r="AW18" s="84"/>
      <c r="AX18" s="84"/>
      <c r="AY18" s="108"/>
      <c r="AZ18" s="84"/>
      <c r="BA18" s="84"/>
      <c r="BB18" s="84" t="s">
        <v>253</v>
      </c>
      <c r="BC18" s="84" t="s">
        <v>254</v>
      </c>
      <c r="BD18" s="108"/>
      <c r="BE18" s="84">
        <v>0</v>
      </c>
      <c r="BF18" s="38" t="s">
        <v>428</v>
      </c>
      <c r="BG18" s="84"/>
      <c r="BH18" s="114" t="s">
        <v>255</v>
      </c>
      <c r="BI18" s="38" t="s">
        <v>110</v>
      </c>
      <c r="BJ18" s="85">
        <v>45965</v>
      </c>
      <c r="BK18" s="84"/>
      <c r="BL18" s="38" t="s">
        <v>115</v>
      </c>
      <c r="BM18" s="115" t="s">
        <v>130</v>
      </c>
      <c r="BN18" s="116" t="s">
        <v>199</v>
      </c>
      <c r="BO18" s="84" t="s">
        <v>246</v>
      </c>
      <c r="BP18" s="84"/>
      <c r="BQ18" s="117"/>
      <c r="BR18" s="118" t="s">
        <v>370</v>
      </c>
    </row>
    <row r="19" spans="1:70" s="113" customFormat="1" ht="15" customHeight="1" x14ac:dyDescent="0.35">
      <c r="A19" s="84">
        <v>15</v>
      </c>
      <c r="B19" s="38" t="s">
        <v>277</v>
      </c>
      <c r="C19" s="38" t="s">
        <v>247</v>
      </c>
      <c r="D19" s="38" t="s">
        <v>257</v>
      </c>
      <c r="E19" s="38" t="s">
        <v>257</v>
      </c>
      <c r="F19" s="38" t="s">
        <v>257</v>
      </c>
      <c r="G19" s="84" t="s">
        <v>258</v>
      </c>
      <c r="H19" s="38" t="s">
        <v>259</v>
      </c>
      <c r="I19" s="84">
        <v>54999</v>
      </c>
      <c r="J19" s="38" t="s">
        <v>435</v>
      </c>
      <c r="K19" s="84">
        <v>54999</v>
      </c>
      <c r="L19" s="84" t="s">
        <v>312</v>
      </c>
      <c r="M19" s="38" t="s">
        <v>313</v>
      </c>
      <c r="N19" s="84">
        <v>90142</v>
      </c>
      <c r="O19" s="84" t="s">
        <v>436</v>
      </c>
      <c r="P19" s="84">
        <v>126146</v>
      </c>
      <c r="Q19" s="38" t="s">
        <v>437</v>
      </c>
      <c r="R19" s="38" t="s">
        <v>251</v>
      </c>
      <c r="S19" s="84" t="s">
        <v>438</v>
      </c>
      <c r="T19" s="84" t="s">
        <v>438</v>
      </c>
      <c r="U19" s="84" t="s">
        <v>317</v>
      </c>
      <c r="V19" s="84" t="s">
        <v>252</v>
      </c>
      <c r="W19" s="84">
        <v>541</v>
      </c>
      <c r="X19" s="38" t="s">
        <v>319</v>
      </c>
      <c r="Y19" s="84">
        <v>353803844</v>
      </c>
      <c r="Z19" s="38" t="s">
        <v>439</v>
      </c>
      <c r="AA19" s="108" t="s">
        <v>431</v>
      </c>
      <c r="AB19" s="84">
        <v>42000</v>
      </c>
      <c r="AC19" s="108" t="s">
        <v>303</v>
      </c>
      <c r="AD19" s="84">
        <v>24</v>
      </c>
      <c r="AE19" s="84" t="s">
        <v>304</v>
      </c>
      <c r="AF19" s="84" t="s">
        <v>389</v>
      </c>
      <c r="AG19" s="108" t="s">
        <v>440</v>
      </c>
      <c r="AH19" s="84" t="s">
        <v>362</v>
      </c>
      <c r="AI19" s="108" t="s">
        <v>399</v>
      </c>
      <c r="AJ19" s="84">
        <v>2240</v>
      </c>
      <c r="AK19" s="84">
        <v>2240</v>
      </c>
      <c r="AL19" s="108" t="s">
        <v>309</v>
      </c>
      <c r="AM19" s="84">
        <v>39285.39</v>
      </c>
      <c r="AN19" s="112">
        <v>12234.61</v>
      </c>
      <c r="AO19" s="112">
        <v>51520</v>
      </c>
      <c r="AP19" s="112">
        <v>2714.61</v>
      </c>
      <c r="AQ19" s="112">
        <v>52.39</v>
      </c>
      <c r="AR19" s="112">
        <v>2767</v>
      </c>
      <c r="AS19" s="112">
        <v>0</v>
      </c>
      <c r="AT19" s="112">
        <v>0</v>
      </c>
      <c r="AU19" s="112">
        <v>0</v>
      </c>
      <c r="AV19" s="84">
        <v>23</v>
      </c>
      <c r="AW19" s="84"/>
      <c r="AX19" s="84"/>
      <c r="AY19" s="108"/>
      <c r="AZ19" s="84"/>
      <c r="BA19" s="84"/>
      <c r="BB19" s="84" t="s">
        <v>253</v>
      </c>
      <c r="BC19" s="84" t="s">
        <v>254</v>
      </c>
      <c r="BD19" s="108"/>
      <c r="BE19" s="84">
        <v>0</v>
      </c>
      <c r="BF19" s="38" t="s">
        <v>438</v>
      </c>
      <c r="BG19" s="84"/>
      <c r="BH19" s="114" t="s">
        <v>255</v>
      </c>
      <c r="BI19" s="38" t="s">
        <v>110</v>
      </c>
      <c r="BJ19" s="85">
        <v>45965</v>
      </c>
      <c r="BK19" s="84"/>
      <c r="BL19" s="38" t="s">
        <v>115</v>
      </c>
      <c r="BM19" s="115" t="s">
        <v>130</v>
      </c>
      <c r="BN19" s="116" t="s">
        <v>199</v>
      </c>
      <c r="BO19" s="84" t="s">
        <v>246</v>
      </c>
      <c r="BP19" s="84"/>
      <c r="BQ19" s="117"/>
      <c r="BR19" s="118" t="s">
        <v>370</v>
      </c>
    </row>
    <row r="20" spans="1:70" s="113" customFormat="1" ht="15" customHeight="1" x14ac:dyDescent="0.35">
      <c r="A20" s="84">
        <v>16</v>
      </c>
      <c r="B20" s="38" t="s">
        <v>277</v>
      </c>
      <c r="C20" s="38" t="s">
        <v>247</v>
      </c>
      <c r="D20" s="38" t="s">
        <v>257</v>
      </c>
      <c r="E20" s="38" t="s">
        <v>257</v>
      </c>
      <c r="F20" s="38" t="s">
        <v>257</v>
      </c>
      <c r="G20" s="84" t="s">
        <v>258</v>
      </c>
      <c r="H20" s="38" t="s">
        <v>259</v>
      </c>
      <c r="I20" s="84">
        <v>55282</v>
      </c>
      <c r="J20" s="38" t="s">
        <v>441</v>
      </c>
      <c r="K20" s="84">
        <v>55282</v>
      </c>
      <c r="L20" s="84" t="s">
        <v>279</v>
      </c>
      <c r="M20" s="38" t="s">
        <v>280</v>
      </c>
      <c r="N20" s="84">
        <v>90553</v>
      </c>
      <c r="O20" s="84" t="s">
        <v>442</v>
      </c>
      <c r="P20" s="84">
        <v>126673</v>
      </c>
      <c r="Q20" s="38" t="s">
        <v>443</v>
      </c>
      <c r="R20" s="38" t="s">
        <v>251</v>
      </c>
      <c r="S20" s="84" t="s">
        <v>444</v>
      </c>
      <c r="T20" s="84" t="s">
        <v>444</v>
      </c>
      <c r="U20" s="84" t="s">
        <v>299</v>
      </c>
      <c r="V20" s="84" t="s">
        <v>252</v>
      </c>
      <c r="W20" s="84">
        <v>541</v>
      </c>
      <c r="X20" s="38" t="s">
        <v>319</v>
      </c>
      <c r="Y20" s="84">
        <v>353808337</v>
      </c>
      <c r="Z20" s="38" t="s">
        <v>445</v>
      </c>
      <c r="AA20" s="108" t="s">
        <v>446</v>
      </c>
      <c r="AB20" s="84">
        <v>40000</v>
      </c>
      <c r="AC20" s="108" t="s">
        <v>447</v>
      </c>
      <c r="AD20" s="84">
        <v>24</v>
      </c>
      <c r="AE20" s="84" t="s">
        <v>334</v>
      </c>
      <c r="AF20" s="84" t="s">
        <v>448</v>
      </c>
      <c r="AG20" s="108" t="s">
        <v>449</v>
      </c>
      <c r="AH20" s="84" t="s">
        <v>307</v>
      </c>
      <c r="AI20" s="108" t="s">
        <v>380</v>
      </c>
      <c r="AJ20" s="84">
        <v>2130</v>
      </c>
      <c r="AK20" s="84">
        <v>2130</v>
      </c>
      <c r="AL20" s="108" t="s">
        <v>420</v>
      </c>
      <c r="AM20" s="84">
        <v>37353.03</v>
      </c>
      <c r="AN20" s="112">
        <v>11636.97</v>
      </c>
      <c r="AO20" s="112">
        <v>48990</v>
      </c>
      <c r="AP20" s="112">
        <v>2646.97</v>
      </c>
      <c r="AQ20" s="112">
        <v>51.03</v>
      </c>
      <c r="AR20" s="112">
        <v>2698</v>
      </c>
      <c r="AS20" s="112">
        <v>0</v>
      </c>
      <c r="AT20" s="112">
        <v>0</v>
      </c>
      <c r="AU20" s="112">
        <v>0</v>
      </c>
      <c r="AV20" s="84">
        <v>23</v>
      </c>
      <c r="AW20" s="84"/>
      <c r="AX20" s="84"/>
      <c r="AY20" s="108"/>
      <c r="AZ20" s="84"/>
      <c r="BA20" s="84"/>
      <c r="BB20" s="84" t="s">
        <v>253</v>
      </c>
      <c r="BC20" s="84" t="s">
        <v>254</v>
      </c>
      <c r="BD20" s="108"/>
      <c r="BE20" s="84">
        <v>0</v>
      </c>
      <c r="BF20" s="38" t="s">
        <v>444</v>
      </c>
      <c r="BG20" s="84"/>
      <c r="BH20" s="114" t="s">
        <v>255</v>
      </c>
      <c r="BI20" s="38" t="s">
        <v>110</v>
      </c>
      <c r="BJ20" s="85">
        <v>45965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/>
      <c r="BQ20" s="117"/>
      <c r="BR20" s="118" t="s">
        <v>393</v>
      </c>
    </row>
    <row r="21" spans="1:70" s="113" customFormat="1" ht="15" customHeight="1" x14ac:dyDescent="0.35">
      <c r="A21" s="84">
        <v>17</v>
      </c>
      <c r="B21" s="38" t="s">
        <v>277</v>
      </c>
      <c r="C21" s="38" t="s">
        <v>247</v>
      </c>
      <c r="D21" s="38" t="s">
        <v>257</v>
      </c>
      <c r="E21" s="38" t="s">
        <v>257</v>
      </c>
      <c r="F21" s="38" t="s">
        <v>257</v>
      </c>
      <c r="G21" s="84" t="s">
        <v>258</v>
      </c>
      <c r="H21" s="38" t="s">
        <v>259</v>
      </c>
      <c r="I21" s="84">
        <v>227336</v>
      </c>
      <c r="J21" s="38" t="s">
        <v>394</v>
      </c>
      <c r="K21" s="84">
        <v>227336</v>
      </c>
      <c r="L21" s="84" t="s">
        <v>312</v>
      </c>
      <c r="M21" s="38" t="s">
        <v>313</v>
      </c>
      <c r="N21" s="84">
        <v>539164</v>
      </c>
      <c r="O21" s="84" t="s">
        <v>395</v>
      </c>
      <c r="P21" s="84">
        <v>897030</v>
      </c>
      <c r="Q21" s="38" t="s">
        <v>396</v>
      </c>
      <c r="R21" s="38" t="s">
        <v>251</v>
      </c>
      <c r="S21" s="84" t="s">
        <v>450</v>
      </c>
      <c r="T21" s="84" t="s">
        <v>450</v>
      </c>
      <c r="U21" s="84" t="s">
        <v>317</v>
      </c>
      <c r="V21" s="84" t="s">
        <v>252</v>
      </c>
      <c r="W21" s="84">
        <v>541</v>
      </c>
      <c r="X21" s="38" t="s">
        <v>319</v>
      </c>
      <c r="Y21" s="84">
        <v>353829637</v>
      </c>
      <c r="Z21" s="38" t="s">
        <v>451</v>
      </c>
      <c r="AA21" s="108" t="s">
        <v>446</v>
      </c>
      <c r="AB21" s="84">
        <v>42000</v>
      </c>
      <c r="AC21" s="108" t="s">
        <v>303</v>
      </c>
      <c r="AD21" s="84">
        <v>24</v>
      </c>
      <c r="AE21" s="84" t="s">
        <v>304</v>
      </c>
      <c r="AF21" s="84" t="s">
        <v>452</v>
      </c>
      <c r="AG21" s="108" t="s">
        <v>453</v>
      </c>
      <c r="AH21" s="84" t="s">
        <v>362</v>
      </c>
      <c r="AI21" s="108" t="s">
        <v>399</v>
      </c>
      <c r="AJ21" s="84">
        <v>2240</v>
      </c>
      <c r="AK21" s="84">
        <v>2240</v>
      </c>
      <c r="AL21" s="108" t="s">
        <v>309</v>
      </c>
      <c r="AM21" s="84">
        <v>39330.720000000001</v>
      </c>
      <c r="AN21" s="112">
        <v>12189.28</v>
      </c>
      <c r="AO21" s="112">
        <v>51520</v>
      </c>
      <c r="AP21" s="112">
        <v>2669.28</v>
      </c>
      <c r="AQ21" s="112">
        <v>51.72</v>
      </c>
      <c r="AR21" s="112">
        <v>2721</v>
      </c>
      <c r="AS21" s="112">
        <v>0</v>
      </c>
      <c r="AT21" s="112">
        <v>0</v>
      </c>
      <c r="AU21" s="112">
        <v>0</v>
      </c>
      <c r="AV21" s="84">
        <v>23</v>
      </c>
      <c r="AW21" s="84"/>
      <c r="AX21" s="84"/>
      <c r="AY21" s="108"/>
      <c r="AZ21" s="84"/>
      <c r="BA21" s="84"/>
      <c r="BB21" s="84" t="s">
        <v>253</v>
      </c>
      <c r="BC21" s="84" t="s">
        <v>254</v>
      </c>
      <c r="BD21" s="108"/>
      <c r="BE21" s="84">
        <v>0</v>
      </c>
      <c r="BF21" s="38" t="s">
        <v>450</v>
      </c>
      <c r="BG21" s="84"/>
      <c r="BH21" s="114" t="s">
        <v>255</v>
      </c>
      <c r="BI21" s="38" t="s">
        <v>110</v>
      </c>
      <c r="BJ21" s="85">
        <v>45965</v>
      </c>
      <c r="BK21" s="84"/>
      <c r="BL21" s="38" t="s">
        <v>115</v>
      </c>
      <c r="BM21" s="115" t="s">
        <v>130</v>
      </c>
      <c r="BN21" s="116" t="s">
        <v>199</v>
      </c>
      <c r="BO21" s="84" t="s">
        <v>246</v>
      </c>
      <c r="BP21" s="84"/>
      <c r="BQ21" s="117"/>
      <c r="BR21" s="118" t="s">
        <v>370</v>
      </c>
    </row>
    <row r="22" spans="1:70" s="113" customFormat="1" ht="15" customHeight="1" x14ac:dyDescent="0.35">
      <c r="A22" s="84">
        <v>18</v>
      </c>
      <c r="B22" s="38" t="s">
        <v>277</v>
      </c>
      <c r="C22" s="38" t="s">
        <v>247</v>
      </c>
      <c r="D22" s="38" t="s">
        <v>257</v>
      </c>
      <c r="E22" s="38" t="s">
        <v>257</v>
      </c>
      <c r="F22" s="38" t="s">
        <v>257</v>
      </c>
      <c r="G22" s="84" t="s">
        <v>258</v>
      </c>
      <c r="H22" s="38" t="s">
        <v>259</v>
      </c>
      <c r="I22" s="84">
        <v>233177</v>
      </c>
      <c r="J22" s="38" t="s">
        <v>454</v>
      </c>
      <c r="K22" s="84">
        <v>233177</v>
      </c>
      <c r="L22" s="84" t="s">
        <v>312</v>
      </c>
      <c r="M22" s="38" t="s">
        <v>313</v>
      </c>
      <c r="N22" s="84">
        <v>551186</v>
      </c>
      <c r="O22" s="84" t="s">
        <v>455</v>
      </c>
      <c r="P22" s="84">
        <v>915730</v>
      </c>
      <c r="Q22" s="38" t="s">
        <v>456</v>
      </c>
      <c r="R22" s="38" t="s">
        <v>251</v>
      </c>
      <c r="S22" s="84" t="s">
        <v>457</v>
      </c>
      <c r="T22" s="84" t="s">
        <v>457</v>
      </c>
      <c r="U22" s="84" t="s">
        <v>317</v>
      </c>
      <c r="V22" s="84" t="s">
        <v>252</v>
      </c>
      <c r="W22" s="84">
        <v>541</v>
      </c>
      <c r="X22" s="38" t="s">
        <v>319</v>
      </c>
      <c r="Y22" s="84">
        <v>353833603</v>
      </c>
      <c r="Z22" s="38" t="s">
        <v>458</v>
      </c>
      <c r="AA22" s="108" t="s">
        <v>459</v>
      </c>
      <c r="AB22" s="84">
        <v>42000</v>
      </c>
      <c r="AC22" s="108" t="s">
        <v>447</v>
      </c>
      <c r="AD22" s="84">
        <v>24</v>
      </c>
      <c r="AE22" s="84" t="s">
        <v>304</v>
      </c>
      <c r="AF22" s="84" t="s">
        <v>452</v>
      </c>
      <c r="AG22" s="108" t="s">
        <v>460</v>
      </c>
      <c r="AH22" s="84" t="s">
        <v>362</v>
      </c>
      <c r="AI22" s="108" t="s">
        <v>433</v>
      </c>
      <c r="AJ22" s="84">
        <v>2240</v>
      </c>
      <c r="AK22" s="84">
        <v>2240</v>
      </c>
      <c r="AL22" s="108" t="s">
        <v>420</v>
      </c>
      <c r="AM22" s="84">
        <v>39182.04</v>
      </c>
      <c r="AN22" s="112">
        <v>12337.96</v>
      </c>
      <c r="AO22" s="112">
        <v>51520</v>
      </c>
      <c r="AP22" s="112">
        <v>2817.96</v>
      </c>
      <c r="AQ22" s="112">
        <v>58.04</v>
      </c>
      <c r="AR22" s="112">
        <v>2876</v>
      </c>
      <c r="AS22" s="112">
        <v>0</v>
      </c>
      <c r="AT22" s="112">
        <v>0</v>
      </c>
      <c r="AU22" s="112">
        <v>0</v>
      </c>
      <c r="AV22" s="84">
        <v>23</v>
      </c>
      <c r="AW22" s="84"/>
      <c r="AX22" s="84"/>
      <c r="AY22" s="108"/>
      <c r="AZ22" s="84"/>
      <c r="BA22" s="84"/>
      <c r="BB22" s="84" t="s">
        <v>253</v>
      </c>
      <c r="BC22" s="84" t="s">
        <v>254</v>
      </c>
      <c r="BD22" s="108"/>
      <c r="BE22" s="84">
        <v>0</v>
      </c>
      <c r="BF22" s="38" t="s">
        <v>457</v>
      </c>
      <c r="BG22" s="84"/>
      <c r="BH22" s="114" t="s">
        <v>255</v>
      </c>
      <c r="BI22" s="38" t="s">
        <v>110</v>
      </c>
      <c r="BJ22" s="85">
        <v>45965</v>
      </c>
      <c r="BK22" s="84"/>
      <c r="BL22" s="38" t="s">
        <v>115</v>
      </c>
      <c r="BM22" s="115" t="s">
        <v>130</v>
      </c>
      <c r="BN22" s="116" t="s">
        <v>200</v>
      </c>
      <c r="BO22" s="84" t="s">
        <v>246</v>
      </c>
      <c r="BP22" s="84"/>
      <c r="BQ22" s="117"/>
      <c r="BR22" s="118" t="s">
        <v>410</v>
      </c>
    </row>
    <row r="23" spans="1:70" s="113" customFormat="1" ht="15" customHeight="1" x14ac:dyDescent="0.35">
      <c r="A23" s="84">
        <v>19</v>
      </c>
      <c r="B23" s="38" t="s">
        <v>277</v>
      </c>
      <c r="C23" s="38" t="s">
        <v>247</v>
      </c>
      <c r="D23" s="38" t="s">
        <v>257</v>
      </c>
      <c r="E23" s="38" t="s">
        <v>257</v>
      </c>
      <c r="F23" s="38" t="s">
        <v>257</v>
      </c>
      <c r="G23" s="84" t="s">
        <v>258</v>
      </c>
      <c r="H23" s="38" t="s">
        <v>259</v>
      </c>
      <c r="I23" s="84">
        <v>54008</v>
      </c>
      <c r="J23" s="38" t="s">
        <v>461</v>
      </c>
      <c r="K23" s="84">
        <v>54008</v>
      </c>
      <c r="L23" s="84" t="s">
        <v>279</v>
      </c>
      <c r="M23" s="38" t="s">
        <v>280</v>
      </c>
      <c r="N23" s="84">
        <v>97176</v>
      </c>
      <c r="O23" s="84" t="s">
        <v>462</v>
      </c>
      <c r="P23" s="84">
        <v>134859</v>
      </c>
      <c r="Q23" s="38" t="s">
        <v>463</v>
      </c>
      <c r="R23" s="38" t="s">
        <v>251</v>
      </c>
      <c r="S23" s="84" t="s">
        <v>464</v>
      </c>
      <c r="T23" s="84" t="s">
        <v>464</v>
      </c>
      <c r="U23" s="84" t="s">
        <v>256</v>
      </c>
      <c r="V23" s="84" t="s">
        <v>252</v>
      </c>
      <c r="W23" s="84">
        <v>541</v>
      </c>
      <c r="X23" s="38" t="s">
        <v>319</v>
      </c>
      <c r="Y23" s="84">
        <v>353838398</v>
      </c>
      <c r="Z23" s="38" t="s">
        <v>465</v>
      </c>
      <c r="AA23" s="108" t="s">
        <v>459</v>
      </c>
      <c r="AB23" s="84">
        <v>80000</v>
      </c>
      <c r="AC23" s="108" t="s">
        <v>287</v>
      </c>
      <c r="AD23" s="84">
        <v>24</v>
      </c>
      <c r="AE23" s="84" t="s">
        <v>270</v>
      </c>
      <c r="AF23" s="84" t="s">
        <v>466</v>
      </c>
      <c r="AG23" s="108" t="s">
        <v>467</v>
      </c>
      <c r="AH23" s="84" t="s">
        <v>291</v>
      </c>
      <c r="AI23" s="108" t="s">
        <v>408</v>
      </c>
      <c r="AJ23" s="84">
        <v>4270</v>
      </c>
      <c r="AK23" s="84">
        <v>4270</v>
      </c>
      <c r="AL23" s="108" t="s">
        <v>409</v>
      </c>
      <c r="AM23" s="84">
        <v>70426.36</v>
      </c>
      <c r="AN23" s="112">
        <v>23513.64</v>
      </c>
      <c r="AO23" s="112">
        <v>93940</v>
      </c>
      <c r="AP23" s="112">
        <v>9573.64</v>
      </c>
      <c r="AQ23" s="112">
        <v>336.36</v>
      </c>
      <c r="AR23" s="112">
        <v>9910</v>
      </c>
      <c r="AS23" s="112">
        <v>0</v>
      </c>
      <c r="AT23" s="112">
        <v>0</v>
      </c>
      <c r="AU23" s="112">
        <v>0</v>
      </c>
      <c r="AV23" s="84">
        <v>23</v>
      </c>
      <c r="AW23" s="84"/>
      <c r="AX23" s="84"/>
      <c r="AY23" s="108"/>
      <c r="AZ23" s="84"/>
      <c r="BA23" s="84"/>
      <c r="BB23" s="84" t="s">
        <v>253</v>
      </c>
      <c r="BC23" s="84" t="s">
        <v>254</v>
      </c>
      <c r="BD23" s="108"/>
      <c r="BE23" s="84">
        <v>0</v>
      </c>
      <c r="BF23" s="38" t="s">
        <v>464</v>
      </c>
      <c r="BG23" s="84"/>
      <c r="BH23" s="114" t="s">
        <v>255</v>
      </c>
      <c r="BI23" s="38" t="s">
        <v>110</v>
      </c>
      <c r="BJ23" s="85">
        <v>45965</v>
      </c>
      <c r="BK23" s="84"/>
      <c r="BL23" s="38" t="s">
        <v>114</v>
      </c>
      <c r="BM23" s="115" t="s">
        <v>119</v>
      </c>
      <c r="BN23" s="116" t="s">
        <v>199</v>
      </c>
      <c r="BO23" s="84" t="s">
        <v>245</v>
      </c>
      <c r="BP23" s="84"/>
      <c r="BQ23" s="117"/>
      <c r="BR23" s="118" t="s">
        <v>365</v>
      </c>
    </row>
    <row r="24" spans="1:70" s="113" customFormat="1" ht="15" customHeight="1" x14ac:dyDescent="0.35">
      <c r="A24" s="84">
        <v>20</v>
      </c>
      <c r="B24" s="38" t="s">
        <v>277</v>
      </c>
      <c r="C24" s="38" t="s">
        <v>247</v>
      </c>
      <c r="D24" s="38" t="s">
        <v>257</v>
      </c>
      <c r="E24" s="38" t="s">
        <v>257</v>
      </c>
      <c r="F24" s="38" t="s">
        <v>257</v>
      </c>
      <c r="G24" s="84" t="s">
        <v>258</v>
      </c>
      <c r="H24" s="38" t="s">
        <v>259</v>
      </c>
      <c r="I24" s="84">
        <v>54008</v>
      </c>
      <c r="J24" s="38" t="s">
        <v>461</v>
      </c>
      <c r="K24" s="84">
        <v>54008</v>
      </c>
      <c r="L24" s="84" t="s">
        <v>279</v>
      </c>
      <c r="M24" s="38" t="s">
        <v>280</v>
      </c>
      <c r="N24" s="84">
        <v>88857</v>
      </c>
      <c r="O24" s="84" t="s">
        <v>468</v>
      </c>
      <c r="P24" s="84">
        <v>124507</v>
      </c>
      <c r="Q24" s="38" t="s">
        <v>437</v>
      </c>
      <c r="R24" s="38" t="s">
        <v>251</v>
      </c>
      <c r="S24" s="84" t="s">
        <v>469</v>
      </c>
      <c r="T24" s="84" t="s">
        <v>469</v>
      </c>
      <c r="U24" s="84" t="s">
        <v>317</v>
      </c>
      <c r="V24" s="84" t="s">
        <v>252</v>
      </c>
      <c r="W24" s="84">
        <v>541</v>
      </c>
      <c r="X24" s="38" t="s">
        <v>319</v>
      </c>
      <c r="Y24" s="84">
        <v>353840561</v>
      </c>
      <c r="Z24" s="38" t="s">
        <v>470</v>
      </c>
      <c r="AA24" s="108" t="s">
        <v>471</v>
      </c>
      <c r="AB24" s="84">
        <v>80000</v>
      </c>
      <c r="AC24" s="108" t="s">
        <v>287</v>
      </c>
      <c r="AD24" s="84">
        <v>24</v>
      </c>
      <c r="AE24" s="84" t="s">
        <v>472</v>
      </c>
      <c r="AF24" s="84" t="s">
        <v>473</v>
      </c>
      <c r="AG24" s="108" t="s">
        <v>474</v>
      </c>
      <c r="AH24" s="84" t="s">
        <v>291</v>
      </c>
      <c r="AI24" s="108" t="s">
        <v>408</v>
      </c>
      <c r="AJ24" s="84">
        <v>4270</v>
      </c>
      <c r="AK24" s="84">
        <v>4270</v>
      </c>
      <c r="AL24" s="108" t="s">
        <v>475</v>
      </c>
      <c r="AM24" s="84">
        <v>70679.53</v>
      </c>
      <c r="AN24" s="112">
        <v>23260.47</v>
      </c>
      <c r="AO24" s="112">
        <v>93940</v>
      </c>
      <c r="AP24" s="112">
        <v>9320.4699999999993</v>
      </c>
      <c r="AQ24" s="112">
        <v>325.52999999999997</v>
      </c>
      <c r="AR24" s="112">
        <v>9646</v>
      </c>
      <c r="AS24" s="112">
        <v>0</v>
      </c>
      <c r="AT24" s="112">
        <v>0</v>
      </c>
      <c r="AU24" s="112">
        <v>0</v>
      </c>
      <c r="AV24" s="84">
        <v>23</v>
      </c>
      <c r="AW24" s="84"/>
      <c r="AX24" s="84"/>
      <c r="AY24" s="108"/>
      <c r="AZ24" s="84"/>
      <c r="BA24" s="84"/>
      <c r="BB24" s="84" t="s">
        <v>253</v>
      </c>
      <c r="BC24" s="84" t="s">
        <v>254</v>
      </c>
      <c r="BD24" s="108"/>
      <c r="BE24" s="84">
        <v>0</v>
      </c>
      <c r="BF24" s="38" t="s">
        <v>469</v>
      </c>
      <c r="BG24" s="84"/>
      <c r="BH24" s="114" t="s">
        <v>255</v>
      </c>
      <c r="BI24" s="38" t="s">
        <v>110</v>
      </c>
      <c r="BJ24" s="85">
        <v>45965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/>
      <c r="BQ24" s="117"/>
      <c r="BR24" s="118" t="s">
        <v>393</v>
      </c>
    </row>
    <row r="25" spans="1:70" s="113" customFormat="1" ht="15" customHeight="1" x14ac:dyDescent="0.35">
      <c r="A25" s="84">
        <v>21</v>
      </c>
      <c r="B25" s="38" t="s">
        <v>277</v>
      </c>
      <c r="C25" s="38" t="s">
        <v>247</v>
      </c>
      <c r="D25" s="38" t="s">
        <v>257</v>
      </c>
      <c r="E25" s="38" t="s">
        <v>257</v>
      </c>
      <c r="F25" s="38" t="s">
        <v>257</v>
      </c>
      <c r="G25" s="84" t="s">
        <v>258</v>
      </c>
      <c r="H25" s="38" t="s">
        <v>259</v>
      </c>
      <c r="I25" s="84">
        <v>59229</v>
      </c>
      <c r="J25" s="38" t="s">
        <v>411</v>
      </c>
      <c r="K25" s="84">
        <v>59229</v>
      </c>
      <c r="L25" s="84" t="s">
        <v>312</v>
      </c>
      <c r="M25" s="38" t="s">
        <v>313</v>
      </c>
      <c r="N25" s="84">
        <v>96587</v>
      </c>
      <c r="O25" s="84" t="s">
        <v>412</v>
      </c>
      <c r="P25" s="84">
        <v>134120</v>
      </c>
      <c r="Q25" s="38" t="s">
        <v>413</v>
      </c>
      <c r="R25" s="38" t="s">
        <v>251</v>
      </c>
      <c r="S25" s="84" t="s">
        <v>476</v>
      </c>
      <c r="T25" s="84" t="s">
        <v>476</v>
      </c>
      <c r="U25" s="84" t="s">
        <v>299</v>
      </c>
      <c r="V25" s="84" t="s">
        <v>252</v>
      </c>
      <c r="W25" s="84">
        <v>541</v>
      </c>
      <c r="X25" s="38" t="s">
        <v>477</v>
      </c>
      <c r="Y25" s="84">
        <v>353842683</v>
      </c>
      <c r="Z25" s="38" t="s">
        <v>478</v>
      </c>
      <c r="AA25" s="108" t="s">
        <v>479</v>
      </c>
      <c r="AB25" s="84">
        <v>80000</v>
      </c>
      <c r="AC25" s="108" t="s">
        <v>388</v>
      </c>
      <c r="AD25" s="84">
        <v>24</v>
      </c>
      <c r="AE25" s="84" t="s">
        <v>416</v>
      </c>
      <c r="AF25" s="84" t="s">
        <v>417</v>
      </c>
      <c r="AG25" s="108" t="s">
        <v>424</v>
      </c>
      <c r="AH25" s="84" t="s">
        <v>273</v>
      </c>
      <c r="AI25" s="108" t="s">
        <v>419</v>
      </c>
      <c r="AJ25" s="84">
        <v>4270</v>
      </c>
      <c r="AK25" s="84">
        <v>4270</v>
      </c>
      <c r="AL25" s="108" t="s">
        <v>420</v>
      </c>
      <c r="AM25" s="84">
        <v>75498.36</v>
      </c>
      <c r="AN25" s="112">
        <v>22711.64</v>
      </c>
      <c r="AO25" s="112">
        <v>98210</v>
      </c>
      <c r="AP25" s="112">
        <v>4501.6400000000003</v>
      </c>
      <c r="AQ25" s="112">
        <v>86.36</v>
      </c>
      <c r="AR25" s="112">
        <v>4588</v>
      </c>
      <c r="AS25" s="112">
        <v>0</v>
      </c>
      <c r="AT25" s="112">
        <v>0</v>
      </c>
      <c r="AU25" s="112">
        <v>0</v>
      </c>
      <c r="AV25" s="84">
        <v>23</v>
      </c>
      <c r="AW25" s="84"/>
      <c r="AX25" s="84"/>
      <c r="AY25" s="108"/>
      <c r="AZ25" s="84"/>
      <c r="BA25" s="84"/>
      <c r="BB25" s="84" t="s">
        <v>253</v>
      </c>
      <c r="BC25" s="84" t="s">
        <v>254</v>
      </c>
      <c r="BD25" s="108"/>
      <c r="BE25" s="84">
        <v>0</v>
      </c>
      <c r="BF25" s="38" t="s">
        <v>476</v>
      </c>
      <c r="BG25" s="84"/>
      <c r="BH25" s="114" t="s">
        <v>255</v>
      </c>
      <c r="BI25" s="38" t="s">
        <v>110</v>
      </c>
      <c r="BJ25" s="85">
        <v>45965</v>
      </c>
      <c r="BK25" s="84"/>
      <c r="BL25" s="38" t="s">
        <v>115</v>
      </c>
      <c r="BM25" s="115" t="s">
        <v>130</v>
      </c>
      <c r="BN25" s="116" t="s">
        <v>199</v>
      </c>
      <c r="BO25" s="84" t="s">
        <v>246</v>
      </c>
      <c r="BP25" s="84"/>
      <c r="BQ25" s="117"/>
      <c r="BR25" s="118" t="s">
        <v>370</v>
      </c>
    </row>
    <row r="26" spans="1:70" s="113" customFormat="1" ht="15" customHeight="1" x14ac:dyDescent="0.35">
      <c r="A26" s="84">
        <v>22</v>
      </c>
      <c r="B26" s="38" t="s">
        <v>277</v>
      </c>
      <c r="C26" s="38" t="s">
        <v>247</v>
      </c>
      <c r="D26" s="38" t="s">
        <v>257</v>
      </c>
      <c r="E26" s="38" t="s">
        <v>257</v>
      </c>
      <c r="F26" s="38" t="s">
        <v>257</v>
      </c>
      <c r="G26" s="84" t="s">
        <v>258</v>
      </c>
      <c r="H26" s="38" t="s">
        <v>259</v>
      </c>
      <c r="I26" s="84">
        <v>54114</v>
      </c>
      <c r="J26" s="38" t="s">
        <v>480</v>
      </c>
      <c r="K26" s="84">
        <v>54114</v>
      </c>
      <c r="L26" s="84" t="s">
        <v>279</v>
      </c>
      <c r="M26" s="38" t="s">
        <v>280</v>
      </c>
      <c r="N26" s="84">
        <v>89016</v>
      </c>
      <c r="O26" s="84" t="s">
        <v>481</v>
      </c>
      <c r="P26" s="84">
        <v>124707</v>
      </c>
      <c r="Q26" s="38" t="s">
        <v>482</v>
      </c>
      <c r="R26" s="38" t="s">
        <v>251</v>
      </c>
      <c r="S26" s="84" t="s">
        <v>483</v>
      </c>
      <c r="T26" s="84" t="s">
        <v>483</v>
      </c>
      <c r="U26" s="84" t="s">
        <v>317</v>
      </c>
      <c r="V26" s="84" t="s">
        <v>252</v>
      </c>
      <c r="W26" s="84">
        <v>541</v>
      </c>
      <c r="X26" s="38" t="s">
        <v>319</v>
      </c>
      <c r="Y26" s="84">
        <v>353847625</v>
      </c>
      <c r="Z26" s="38" t="s">
        <v>484</v>
      </c>
      <c r="AA26" s="108" t="s">
        <v>459</v>
      </c>
      <c r="AB26" s="84">
        <v>38000</v>
      </c>
      <c r="AC26" s="108" t="s">
        <v>485</v>
      </c>
      <c r="AD26" s="84">
        <v>24</v>
      </c>
      <c r="AE26" s="84" t="s">
        <v>304</v>
      </c>
      <c r="AF26" s="84" t="s">
        <v>452</v>
      </c>
      <c r="AG26" s="108" t="s">
        <v>460</v>
      </c>
      <c r="AH26" s="84" t="s">
        <v>362</v>
      </c>
      <c r="AI26" s="108" t="s">
        <v>391</v>
      </c>
      <c r="AJ26" s="84">
        <v>2030</v>
      </c>
      <c r="AK26" s="84">
        <v>2030</v>
      </c>
      <c r="AL26" s="108" t="s">
        <v>486</v>
      </c>
      <c r="AM26" s="84">
        <v>33485.15</v>
      </c>
      <c r="AN26" s="112">
        <v>11174.85</v>
      </c>
      <c r="AO26" s="112">
        <v>44660</v>
      </c>
      <c r="AP26" s="112">
        <v>4514.8500000000004</v>
      </c>
      <c r="AQ26" s="112">
        <v>136.15</v>
      </c>
      <c r="AR26" s="112">
        <v>4651</v>
      </c>
      <c r="AS26" s="112">
        <v>0</v>
      </c>
      <c r="AT26" s="112">
        <v>0</v>
      </c>
      <c r="AU26" s="112">
        <v>0</v>
      </c>
      <c r="AV26" s="84">
        <v>23</v>
      </c>
      <c r="AW26" s="84"/>
      <c r="AX26" s="84"/>
      <c r="AY26" s="108"/>
      <c r="AZ26" s="84"/>
      <c r="BA26" s="84"/>
      <c r="BB26" s="84" t="s">
        <v>253</v>
      </c>
      <c r="BC26" s="84" t="s">
        <v>254</v>
      </c>
      <c r="BD26" s="108"/>
      <c r="BE26" s="84">
        <v>0</v>
      </c>
      <c r="BF26" s="38" t="s">
        <v>483</v>
      </c>
      <c r="BG26" s="84"/>
      <c r="BH26" s="114" t="s">
        <v>255</v>
      </c>
      <c r="BI26" s="38" t="s">
        <v>110</v>
      </c>
      <c r="BJ26" s="85">
        <v>45965</v>
      </c>
      <c r="BK26" s="84"/>
      <c r="BL26" s="38" t="s">
        <v>115</v>
      </c>
      <c r="BM26" s="115" t="s">
        <v>130</v>
      </c>
      <c r="BN26" s="116" t="s">
        <v>199</v>
      </c>
      <c r="BO26" s="84" t="s">
        <v>246</v>
      </c>
      <c r="BP26" s="84"/>
      <c r="BQ26" s="117"/>
      <c r="BR26" s="118" t="s">
        <v>370</v>
      </c>
    </row>
    <row r="27" spans="1:70" s="113" customFormat="1" ht="15" customHeight="1" x14ac:dyDescent="0.35">
      <c r="A27" s="84">
        <v>23</v>
      </c>
      <c r="B27" s="38" t="s">
        <v>277</v>
      </c>
      <c r="C27" s="38" t="s">
        <v>247</v>
      </c>
      <c r="D27" s="38" t="s">
        <v>257</v>
      </c>
      <c r="E27" s="38" t="s">
        <v>257</v>
      </c>
      <c r="F27" s="38" t="s">
        <v>257</v>
      </c>
      <c r="G27" s="84" t="s">
        <v>258</v>
      </c>
      <c r="H27" s="38" t="s">
        <v>259</v>
      </c>
      <c r="I27" s="84">
        <v>55360</v>
      </c>
      <c r="J27" s="38" t="s">
        <v>487</v>
      </c>
      <c r="K27" s="84">
        <v>55360</v>
      </c>
      <c r="L27" s="84" t="s">
        <v>312</v>
      </c>
      <c r="M27" s="38" t="s">
        <v>313</v>
      </c>
      <c r="N27" s="84">
        <v>379003</v>
      </c>
      <c r="O27" s="84" t="s">
        <v>488</v>
      </c>
      <c r="P27" s="84">
        <v>782252</v>
      </c>
      <c r="Q27" s="38" t="s">
        <v>489</v>
      </c>
      <c r="R27" s="38" t="s">
        <v>251</v>
      </c>
      <c r="S27" s="84" t="s">
        <v>490</v>
      </c>
      <c r="T27" s="84" t="s">
        <v>490</v>
      </c>
      <c r="U27" s="84" t="s">
        <v>317</v>
      </c>
      <c r="V27" s="84" t="s">
        <v>252</v>
      </c>
      <c r="W27" s="84">
        <v>541</v>
      </c>
      <c r="X27" s="38" t="s">
        <v>491</v>
      </c>
      <c r="Y27" s="84">
        <v>353867359</v>
      </c>
      <c r="Z27" s="38" t="s">
        <v>492</v>
      </c>
      <c r="AA27" s="108" t="s">
        <v>493</v>
      </c>
      <c r="AB27" s="84">
        <v>42000</v>
      </c>
      <c r="AC27" s="108" t="s">
        <v>269</v>
      </c>
      <c r="AD27" s="84">
        <v>24</v>
      </c>
      <c r="AE27" s="84" t="s">
        <v>304</v>
      </c>
      <c r="AF27" s="84" t="s">
        <v>452</v>
      </c>
      <c r="AG27" s="108" t="s">
        <v>494</v>
      </c>
      <c r="AH27" s="84" t="s">
        <v>362</v>
      </c>
      <c r="AI27" s="108" t="s">
        <v>408</v>
      </c>
      <c r="AJ27" s="84">
        <v>2240</v>
      </c>
      <c r="AK27" s="84">
        <v>2240</v>
      </c>
      <c r="AL27" s="108" t="s">
        <v>434</v>
      </c>
      <c r="AM27" s="84">
        <v>39089.449999999997</v>
      </c>
      <c r="AN27" s="112">
        <v>12430.55</v>
      </c>
      <c r="AO27" s="112">
        <v>51520</v>
      </c>
      <c r="AP27" s="112">
        <v>2910.55</v>
      </c>
      <c r="AQ27" s="112">
        <v>56.45</v>
      </c>
      <c r="AR27" s="112">
        <v>2967</v>
      </c>
      <c r="AS27" s="112">
        <v>0</v>
      </c>
      <c r="AT27" s="112">
        <v>0</v>
      </c>
      <c r="AU27" s="112">
        <v>0</v>
      </c>
      <c r="AV27" s="84">
        <v>23</v>
      </c>
      <c r="AW27" s="84"/>
      <c r="AX27" s="84"/>
      <c r="AY27" s="108"/>
      <c r="AZ27" s="84"/>
      <c r="BA27" s="84"/>
      <c r="BB27" s="84" t="s">
        <v>253</v>
      </c>
      <c r="BC27" s="84" t="s">
        <v>254</v>
      </c>
      <c r="BD27" s="108"/>
      <c r="BE27" s="84">
        <v>0</v>
      </c>
      <c r="BF27" s="38" t="s">
        <v>490</v>
      </c>
      <c r="BG27" s="84"/>
      <c r="BH27" s="114" t="s">
        <v>255</v>
      </c>
      <c r="BI27" s="38" t="s">
        <v>110</v>
      </c>
      <c r="BJ27" s="85">
        <v>45965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/>
      <c r="BQ27" s="117"/>
      <c r="BR27" s="118" t="s">
        <v>393</v>
      </c>
    </row>
    <row r="28" spans="1:70" s="113" customFormat="1" ht="15" customHeight="1" x14ac:dyDescent="0.35">
      <c r="A28" s="84">
        <v>24</v>
      </c>
      <c r="B28" s="38" t="s">
        <v>277</v>
      </c>
      <c r="C28" s="38" t="s">
        <v>247</v>
      </c>
      <c r="D28" s="38" t="s">
        <v>257</v>
      </c>
      <c r="E28" s="38" t="s">
        <v>257</v>
      </c>
      <c r="F28" s="38" t="s">
        <v>257</v>
      </c>
      <c r="G28" s="84" t="s">
        <v>258</v>
      </c>
      <c r="H28" s="38" t="s">
        <v>259</v>
      </c>
      <c r="I28" s="84">
        <v>227616</v>
      </c>
      <c r="J28" s="38" t="s">
        <v>495</v>
      </c>
      <c r="K28" s="84">
        <v>227616</v>
      </c>
      <c r="L28" s="84" t="s">
        <v>279</v>
      </c>
      <c r="M28" s="38" t="s">
        <v>280</v>
      </c>
      <c r="N28" s="84">
        <v>540102</v>
      </c>
      <c r="O28" s="84" t="s">
        <v>496</v>
      </c>
      <c r="P28" s="84">
        <v>898541</v>
      </c>
      <c r="Q28" s="38" t="s">
        <v>497</v>
      </c>
      <c r="R28" s="38" t="s">
        <v>251</v>
      </c>
      <c r="S28" s="84" t="s">
        <v>498</v>
      </c>
      <c r="T28" s="84" t="s">
        <v>498</v>
      </c>
      <c r="U28" s="84" t="s">
        <v>299</v>
      </c>
      <c r="V28" s="84" t="s">
        <v>252</v>
      </c>
      <c r="W28" s="84">
        <v>541</v>
      </c>
      <c r="X28" s="38" t="s">
        <v>491</v>
      </c>
      <c r="Y28" s="84">
        <v>353896659</v>
      </c>
      <c r="Z28" s="38" t="s">
        <v>499</v>
      </c>
      <c r="AA28" s="108" t="s">
        <v>471</v>
      </c>
      <c r="AB28" s="84">
        <v>42000</v>
      </c>
      <c r="AC28" s="108" t="s">
        <v>500</v>
      </c>
      <c r="AD28" s="84">
        <v>24</v>
      </c>
      <c r="AE28" s="84" t="s">
        <v>304</v>
      </c>
      <c r="AF28" s="84" t="s">
        <v>501</v>
      </c>
      <c r="AG28" s="108" t="s">
        <v>502</v>
      </c>
      <c r="AH28" s="84" t="s">
        <v>362</v>
      </c>
      <c r="AI28" s="108" t="s">
        <v>408</v>
      </c>
      <c r="AJ28" s="84">
        <v>2240</v>
      </c>
      <c r="AK28" s="84">
        <v>2240</v>
      </c>
      <c r="AL28" s="108" t="s">
        <v>503</v>
      </c>
      <c r="AM28" s="84">
        <v>39227.35</v>
      </c>
      <c r="AN28" s="112">
        <v>12292.65</v>
      </c>
      <c r="AO28" s="112">
        <v>51520</v>
      </c>
      <c r="AP28" s="112">
        <v>2772.65</v>
      </c>
      <c r="AQ28" s="112">
        <v>57.35</v>
      </c>
      <c r="AR28" s="112">
        <v>2830</v>
      </c>
      <c r="AS28" s="112">
        <v>0</v>
      </c>
      <c r="AT28" s="112">
        <v>0</v>
      </c>
      <c r="AU28" s="112">
        <v>0</v>
      </c>
      <c r="AV28" s="84">
        <v>23</v>
      </c>
      <c r="AW28" s="84"/>
      <c r="AX28" s="84"/>
      <c r="AY28" s="108"/>
      <c r="AZ28" s="84"/>
      <c r="BA28" s="84"/>
      <c r="BB28" s="84" t="s">
        <v>253</v>
      </c>
      <c r="BC28" s="84" t="s">
        <v>254</v>
      </c>
      <c r="BD28" s="108"/>
      <c r="BE28" s="84">
        <v>0</v>
      </c>
      <c r="BF28" s="38" t="s">
        <v>498</v>
      </c>
      <c r="BG28" s="84"/>
      <c r="BH28" s="114" t="s">
        <v>255</v>
      </c>
      <c r="BI28" s="38" t="s">
        <v>110</v>
      </c>
      <c r="BJ28" s="85">
        <v>45965</v>
      </c>
      <c r="BK28" s="84"/>
      <c r="BL28" s="38" t="s">
        <v>114</v>
      </c>
      <c r="BM28" s="115" t="s">
        <v>119</v>
      </c>
      <c r="BN28" s="116" t="s">
        <v>199</v>
      </c>
      <c r="BO28" s="84" t="s">
        <v>245</v>
      </c>
      <c r="BP28" s="84"/>
      <c r="BQ28" s="117"/>
      <c r="BR28" s="118" t="s">
        <v>365</v>
      </c>
    </row>
    <row r="29" spans="1:70" s="113" customFormat="1" ht="15" customHeight="1" x14ac:dyDescent="0.35">
      <c r="A29" s="84">
        <v>25</v>
      </c>
      <c r="B29" s="38" t="s">
        <v>277</v>
      </c>
      <c r="C29" s="38" t="s">
        <v>247</v>
      </c>
      <c r="D29" s="38" t="s">
        <v>257</v>
      </c>
      <c r="E29" s="38" t="s">
        <v>257</v>
      </c>
      <c r="F29" s="38" t="s">
        <v>257</v>
      </c>
      <c r="G29" s="84" t="s">
        <v>258</v>
      </c>
      <c r="H29" s="38" t="s">
        <v>259</v>
      </c>
      <c r="I29" s="84">
        <v>54017</v>
      </c>
      <c r="J29" s="38" t="s">
        <v>504</v>
      </c>
      <c r="K29" s="84">
        <v>54017</v>
      </c>
      <c r="L29" s="84" t="s">
        <v>312</v>
      </c>
      <c r="M29" s="38" t="s">
        <v>313</v>
      </c>
      <c r="N29" s="84">
        <v>88640</v>
      </c>
      <c r="O29" s="84" t="s">
        <v>505</v>
      </c>
      <c r="P29" s="84">
        <v>124211</v>
      </c>
      <c r="Q29" s="38" t="s">
        <v>506</v>
      </c>
      <c r="R29" s="38" t="s">
        <v>251</v>
      </c>
      <c r="S29" s="84" t="s">
        <v>507</v>
      </c>
      <c r="T29" s="84" t="s">
        <v>507</v>
      </c>
      <c r="U29" s="84" t="s">
        <v>317</v>
      </c>
      <c r="V29" s="84" t="s">
        <v>318</v>
      </c>
      <c r="W29" s="84">
        <v>541</v>
      </c>
      <c r="X29" s="38" t="s">
        <v>319</v>
      </c>
      <c r="Y29" s="84">
        <v>353911110</v>
      </c>
      <c r="Z29" s="38" t="s">
        <v>508</v>
      </c>
      <c r="AA29" s="108" t="s">
        <v>509</v>
      </c>
      <c r="AB29" s="84">
        <v>35000</v>
      </c>
      <c r="AC29" s="108" t="s">
        <v>303</v>
      </c>
      <c r="AD29" s="84">
        <v>24</v>
      </c>
      <c r="AE29" s="84" t="s">
        <v>304</v>
      </c>
      <c r="AF29" s="84" t="s">
        <v>510</v>
      </c>
      <c r="AG29" s="108" t="s">
        <v>511</v>
      </c>
      <c r="AH29" s="84" t="s">
        <v>362</v>
      </c>
      <c r="AI29" s="108" t="s">
        <v>399</v>
      </c>
      <c r="AJ29" s="84">
        <v>1870</v>
      </c>
      <c r="AK29" s="84">
        <v>1870</v>
      </c>
      <c r="AL29" s="108" t="s">
        <v>309</v>
      </c>
      <c r="AM29" s="84">
        <v>33212.93</v>
      </c>
      <c r="AN29" s="112">
        <v>9797.07</v>
      </c>
      <c r="AO29" s="112">
        <v>43010</v>
      </c>
      <c r="AP29" s="112">
        <v>1787.07</v>
      </c>
      <c r="AQ29" s="112">
        <v>34.93</v>
      </c>
      <c r="AR29" s="112">
        <v>1822</v>
      </c>
      <c r="AS29" s="112">
        <v>0</v>
      </c>
      <c r="AT29" s="112">
        <v>0</v>
      </c>
      <c r="AU29" s="112">
        <v>0</v>
      </c>
      <c r="AV29" s="84">
        <v>23</v>
      </c>
      <c r="AW29" s="84"/>
      <c r="AX29" s="84"/>
      <c r="AY29" s="108"/>
      <c r="AZ29" s="84"/>
      <c r="BA29" s="84"/>
      <c r="BB29" s="84" t="s">
        <v>253</v>
      </c>
      <c r="BC29" s="84" t="s">
        <v>254</v>
      </c>
      <c r="BD29" s="108"/>
      <c r="BE29" s="84">
        <v>0</v>
      </c>
      <c r="BF29" s="38" t="s">
        <v>507</v>
      </c>
      <c r="BG29" s="84"/>
      <c r="BH29" s="114" t="s">
        <v>255</v>
      </c>
      <c r="BI29" s="38" t="s">
        <v>110</v>
      </c>
      <c r="BJ29" s="85">
        <v>45965</v>
      </c>
      <c r="BK29" s="84"/>
      <c r="BL29" s="38" t="s">
        <v>115</v>
      </c>
      <c r="BM29" s="115" t="s">
        <v>130</v>
      </c>
      <c r="BN29" s="116" t="s">
        <v>199</v>
      </c>
      <c r="BO29" s="84" t="s">
        <v>246</v>
      </c>
      <c r="BP29" s="84"/>
      <c r="BQ29" s="117"/>
      <c r="BR29" s="118" t="s">
        <v>370</v>
      </c>
    </row>
    <row r="30" spans="1:70" s="113" customFormat="1" ht="15" customHeight="1" x14ac:dyDescent="0.35">
      <c r="A30" s="84">
        <v>26</v>
      </c>
      <c r="B30" s="38" t="s">
        <v>277</v>
      </c>
      <c r="C30" s="38" t="s">
        <v>247</v>
      </c>
      <c r="D30" s="38" t="s">
        <v>257</v>
      </c>
      <c r="E30" s="38" t="s">
        <v>257</v>
      </c>
      <c r="F30" s="38" t="s">
        <v>257</v>
      </c>
      <c r="G30" s="84" t="s">
        <v>258</v>
      </c>
      <c r="H30" s="38" t="s">
        <v>259</v>
      </c>
      <c r="I30" s="84">
        <v>54017</v>
      </c>
      <c r="J30" s="38" t="s">
        <v>504</v>
      </c>
      <c r="K30" s="84">
        <v>54017</v>
      </c>
      <c r="L30" s="84" t="s">
        <v>312</v>
      </c>
      <c r="M30" s="38" t="s">
        <v>313</v>
      </c>
      <c r="N30" s="84">
        <v>88640</v>
      </c>
      <c r="O30" s="84" t="s">
        <v>505</v>
      </c>
      <c r="P30" s="84">
        <v>124219</v>
      </c>
      <c r="Q30" s="38" t="s">
        <v>512</v>
      </c>
      <c r="R30" s="38" t="s">
        <v>251</v>
      </c>
      <c r="S30" s="84" t="s">
        <v>513</v>
      </c>
      <c r="T30" s="84" t="s">
        <v>513</v>
      </c>
      <c r="U30" s="84" t="s">
        <v>317</v>
      </c>
      <c r="V30" s="84" t="s">
        <v>318</v>
      </c>
      <c r="W30" s="84">
        <v>541</v>
      </c>
      <c r="X30" s="38" t="s">
        <v>319</v>
      </c>
      <c r="Y30" s="84">
        <v>353956288</v>
      </c>
      <c r="Z30" s="38" t="s">
        <v>514</v>
      </c>
      <c r="AA30" s="108" t="s">
        <v>515</v>
      </c>
      <c r="AB30" s="84">
        <v>80000</v>
      </c>
      <c r="AC30" s="108" t="s">
        <v>303</v>
      </c>
      <c r="AD30" s="84">
        <v>24</v>
      </c>
      <c r="AE30" s="84" t="s">
        <v>405</v>
      </c>
      <c r="AF30" s="84" t="s">
        <v>516</v>
      </c>
      <c r="AG30" s="108" t="s">
        <v>517</v>
      </c>
      <c r="AH30" s="84" t="s">
        <v>291</v>
      </c>
      <c r="AI30" s="108" t="s">
        <v>399</v>
      </c>
      <c r="AJ30" s="84">
        <v>4270</v>
      </c>
      <c r="AK30" s="84">
        <v>4270</v>
      </c>
      <c r="AL30" s="108" t="s">
        <v>309</v>
      </c>
      <c r="AM30" s="84">
        <v>75876.86</v>
      </c>
      <c r="AN30" s="112">
        <v>22333.14</v>
      </c>
      <c r="AO30" s="112">
        <v>98210</v>
      </c>
      <c r="AP30" s="112">
        <v>4123.1400000000003</v>
      </c>
      <c r="AQ30" s="112">
        <v>79.86</v>
      </c>
      <c r="AR30" s="112">
        <v>4203</v>
      </c>
      <c r="AS30" s="112">
        <v>0</v>
      </c>
      <c r="AT30" s="112">
        <v>0</v>
      </c>
      <c r="AU30" s="112">
        <v>0</v>
      </c>
      <c r="AV30" s="84">
        <v>23</v>
      </c>
      <c r="AW30" s="84"/>
      <c r="AX30" s="84"/>
      <c r="AY30" s="108"/>
      <c r="AZ30" s="84"/>
      <c r="BA30" s="84"/>
      <c r="BB30" s="84" t="s">
        <v>253</v>
      </c>
      <c r="BC30" s="84" t="s">
        <v>254</v>
      </c>
      <c r="BD30" s="108"/>
      <c r="BE30" s="84">
        <v>0</v>
      </c>
      <c r="BF30" s="38" t="s">
        <v>513</v>
      </c>
      <c r="BG30" s="84"/>
      <c r="BH30" s="114" t="s">
        <v>255</v>
      </c>
      <c r="BI30" s="38" t="s">
        <v>110</v>
      </c>
      <c r="BJ30" s="85">
        <v>45965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393</v>
      </c>
    </row>
    <row r="31" spans="1:70" s="113" customFormat="1" ht="15" customHeight="1" x14ac:dyDescent="0.35">
      <c r="A31" s="84">
        <v>27</v>
      </c>
      <c r="B31" s="38" t="s">
        <v>277</v>
      </c>
      <c r="C31" s="38" t="s">
        <v>247</v>
      </c>
      <c r="D31" s="38" t="s">
        <v>257</v>
      </c>
      <c r="E31" s="38" t="s">
        <v>257</v>
      </c>
      <c r="F31" s="38" t="s">
        <v>257</v>
      </c>
      <c r="G31" s="84" t="s">
        <v>258</v>
      </c>
      <c r="H31" s="38" t="s">
        <v>259</v>
      </c>
      <c r="I31" s="84">
        <v>54032</v>
      </c>
      <c r="J31" s="38" t="s">
        <v>371</v>
      </c>
      <c r="K31" s="84">
        <v>54032</v>
      </c>
      <c r="L31" s="84" t="s">
        <v>312</v>
      </c>
      <c r="M31" s="38" t="s">
        <v>313</v>
      </c>
      <c r="N31" s="84">
        <v>88673</v>
      </c>
      <c r="O31" s="84" t="s">
        <v>518</v>
      </c>
      <c r="P31" s="84">
        <v>124261</v>
      </c>
      <c r="Q31" s="38" t="s">
        <v>437</v>
      </c>
      <c r="R31" s="38" t="s">
        <v>251</v>
      </c>
      <c r="S31" s="84" t="s">
        <v>519</v>
      </c>
      <c r="T31" s="84" t="s">
        <v>519</v>
      </c>
      <c r="U31" s="84" t="s">
        <v>299</v>
      </c>
      <c r="V31" s="84" t="s">
        <v>252</v>
      </c>
      <c r="W31" s="84">
        <v>0</v>
      </c>
      <c r="X31" s="38" t="s">
        <v>520</v>
      </c>
      <c r="Y31" s="84">
        <v>353968416</v>
      </c>
      <c r="Z31" s="38" t="s">
        <v>521</v>
      </c>
      <c r="AA31" s="108" t="s">
        <v>515</v>
      </c>
      <c r="AB31" s="84">
        <v>52000</v>
      </c>
      <c r="AC31" s="108" t="s">
        <v>447</v>
      </c>
      <c r="AD31" s="84">
        <v>24</v>
      </c>
      <c r="AE31" s="84" t="s">
        <v>522</v>
      </c>
      <c r="AF31" s="84" t="s">
        <v>523</v>
      </c>
      <c r="AG31" s="108" t="s">
        <v>524</v>
      </c>
      <c r="AH31" s="84" t="s">
        <v>307</v>
      </c>
      <c r="AI31" s="108" t="s">
        <v>380</v>
      </c>
      <c r="AJ31" s="84">
        <v>2780</v>
      </c>
      <c r="AK31" s="84">
        <v>2780</v>
      </c>
      <c r="AL31" s="108" t="s">
        <v>434</v>
      </c>
      <c r="AM31" s="84">
        <v>49441.18</v>
      </c>
      <c r="AN31" s="112">
        <v>14498.82</v>
      </c>
      <c r="AO31" s="112">
        <v>63940</v>
      </c>
      <c r="AP31" s="112">
        <v>2558.8200000000002</v>
      </c>
      <c r="AQ31" s="112">
        <v>49.18</v>
      </c>
      <c r="AR31" s="112">
        <v>2608</v>
      </c>
      <c r="AS31" s="112">
        <v>0</v>
      </c>
      <c r="AT31" s="112">
        <v>0</v>
      </c>
      <c r="AU31" s="112">
        <v>0</v>
      </c>
      <c r="AV31" s="84">
        <v>23</v>
      </c>
      <c r="AW31" s="84"/>
      <c r="AX31" s="84"/>
      <c r="AY31" s="108"/>
      <c r="AZ31" s="84"/>
      <c r="BA31" s="84"/>
      <c r="BB31" s="84" t="s">
        <v>253</v>
      </c>
      <c r="BC31" s="84" t="s">
        <v>254</v>
      </c>
      <c r="BD31" s="108"/>
      <c r="BE31" s="84">
        <v>0</v>
      </c>
      <c r="BF31" s="38" t="s">
        <v>519</v>
      </c>
      <c r="BG31" s="84"/>
      <c r="BH31" s="114" t="s">
        <v>255</v>
      </c>
      <c r="BI31" s="38" t="s">
        <v>110</v>
      </c>
      <c r="BJ31" s="85">
        <v>45965</v>
      </c>
      <c r="BK31" s="84"/>
      <c r="BL31" s="38" t="s">
        <v>114</v>
      </c>
      <c r="BM31" s="115" t="s">
        <v>119</v>
      </c>
      <c r="BN31" s="116" t="s">
        <v>199</v>
      </c>
      <c r="BO31" s="84" t="s">
        <v>245</v>
      </c>
      <c r="BP31" s="84"/>
      <c r="BQ31" s="117"/>
      <c r="BR31" s="118" t="s">
        <v>365</v>
      </c>
    </row>
    <row r="32" spans="1:70" s="113" customFormat="1" ht="15" customHeight="1" x14ac:dyDescent="0.35">
      <c r="A32" s="84">
        <v>28</v>
      </c>
      <c r="B32" s="38" t="s">
        <v>277</v>
      </c>
      <c r="C32" s="38" t="s">
        <v>247</v>
      </c>
      <c r="D32" s="38" t="s">
        <v>257</v>
      </c>
      <c r="E32" s="38" t="s">
        <v>257</v>
      </c>
      <c r="F32" s="38" t="s">
        <v>257</v>
      </c>
      <c r="G32" s="84" t="s">
        <v>258</v>
      </c>
      <c r="H32" s="38" t="s">
        <v>259</v>
      </c>
      <c r="I32" s="84">
        <v>54806</v>
      </c>
      <c r="J32" s="38" t="s">
        <v>525</v>
      </c>
      <c r="K32" s="84">
        <v>54806</v>
      </c>
      <c r="L32" s="84" t="s">
        <v>279</v>
      </c>
      <c r="M32" s="38" t="s">
        <v>280</v>
      </c>
      <c r="N32" s="84">
        <v>94386</v>
      </c>
      <c r="O32" s="84" t="s">
        <v>526</v>
      </c>
      <c r="P32" s="84">
        <v>131423</v>
      </c>
      <c r="Q32" s="38" t="s">
        <v>527</v>
      </c>
      <c r="R32" s="38" t="s">
        <v>251</v>
      </c>
      <c r="S32" s="84" t="s">
        <v>528</v>
      </c>
      <c r="T32" s="84" t="s">
        <v>528</v>
      </c>
      <c r="U32" s="84" t="s">
        <v>299</v>
      </c>
      <c r="V32" s="84" t="s">
        <v>252</v>
      </c>
      <c r="W32" s="84">
        <v>0</v>
      </c>
      <c r="X32" s="38" t="s">
        <v>319</v>
      </c>
      <c r="Y32" s="84">
        <v>353979057</v>
      </c>
      <c r="Z32" s="38" t="s">
        <v>529</v>
      </c>
      <c r="AA32" s="108" t="s">
        <v>530</v>
      </c>
      <c r="AB32" s="84">
        <v>42000</v>
      </c>
      <c r="AC32" s="108" t="s">
        <v>485</v>
      </c>
      <c r="AD32" s="84">
        <v>24</v>
      </c>
      <c r="AE32" s="84" t="s">
        <v>531</v>
      </c>
      <c r="AF32" s="84" t="s">
        <v>532</v>
      </c>
      <c r="AG32" s="108" t="s">
        <v>533</v>
      </c>
      <c r="AH32" s="84" t="s">
        <v>273</v>
      </c>
      <c r="AI32" s="108" t="s">
        <v>433</v>
      </c>
      <c r="AJ32" s="84">
        <v>2240</v>
      </c>
      <c r="AK32" s="84">
        <v>2240</v>
      </c>
      <c r="AL32" s="108" t="s">
        <v>534</v>
      </c>
      <c r="AM32" s="84">
        <v>37361.15</v>
      </c>
      <c r="AN32" s="112">
        <v>11918.85</v>
      </c>
      <c r="AO32" s="112">
        <v>49280</v>
      </c>
      <c r="AP32" s="112">
        <v>4638.8500000000004</v>
      </c>
      <c r="AQ32" s="112">
        <v>137.15</v>
      </c>
      <c r="AR32" s="112">
        <v>4776</v>
      </c>
      <c r="AS32" s="112">
        <v>0</v>
      </c>
      <c r="AT32" s="112">
        <v>0</v>
      </c>
      <c r="AU32" s="112">
        <v>0</v>
      </c>
      <c r="AV32" s="84">
        <v>23</v>
      </c>
      <c r="AW32" s="84"/>
      <c r="AX32" s="84"/>
      <c r="AY32" s="108"/>
      <c r="AZ32" s="84"/>
      <c r="BA32" s="84"/>
      <c r="BB32" s="84" t="s">
        <v>253</v>
      </c>
      <c r="BC32" s="84" t="s">
        <v>254</v>
      </c>
      <c r="BD32" s="108"/>
      <c r="BE32" s="84">
        <v>0</v>
      </c>
      <c r="BF32" s="38" t="s">
        <v>528</v>
      </c>
      <c r="BG32" s="84"/>
      <c r="BH32" s="114" t="s">
        <v>255</v>
      </c>
      <c r="BI32" s="38" t="s">
        <v>110</v>
      </c>
      <c r="BJ32" s="85">
        <v>45965</v>
      </c>
      <c r="BK32" s="84"/>
      <c r="BL32" s="38" t="s">
        <v>114</v>
      </c>
      <c r="BM32" s="115" t="s">
        <v>119</v>
      </c>
      <c r="BN32" s="116" t="s">
        <v>199</v>
      </c>
      <c r="BO32" s="84" t="s">
        <v>245</v>
      </c>
      <c r="BP32" s="84"/>
      <c r="BQ32" s="117"/>
      <c r="BR32" s="118" t="s">
        <v>365</v>
      </c>
    </row>
    <row r="33" spans="1:70" s="113" customFormat="1" ht="15" customHeight="1" x14ac:dyDescent="0.35">
      <c r="A33" s="84">
        <v>29</v>
      </c>
      <c r="B33" s="38" t="s">
        <v>277</v>
      </c>
      <c r="C33" s="38" t="s">
        <v>247</v>
      </c>
      <c r="D33" s="38" t="s">
        <v>257</v>
      </c>
      <c r="E33" s="38" t="s">
        <v>257</v>
      </c>
      <c r="F33" s="38" t="s">
        <v>257</v>
      </c>
      <c r="G33" s="84" t="s">
        <v>258</v>
      </c>
      <c r="H33" s="38" t="s">
        <v>259</v>
      </c>
      <c r="I33" s="84">
        <v>233028</v>
      </c>
      <c r="J33" s="38" t="s">
        <v>535</v>
      </c>
      <c r="K33" s="84">
        <v>233028</v>
      </c>
      <c r="L33" s="84" t="s">
        <v>279</v>
      </c>
      <c r="M33" s="38" t="s">
        <v>280</v>
      </c>
      <c r="N33" s="84">
        <v>550905</v>
      </c>
      <c r="O33" s="84" t="s">
        <v>536</v>
      </c>
      <c r="P33" s="84">
        <v>915228</v>
      </c>
      <c r="Q33" s="38" t="s">
        <v>537</v>
      </c>
      <c r="R33" s="38" t="s">
        <v>251</v>
      </c>
      <c r="S33" s="84" t="s">
        <v>538</v>
      </c>
      <c r="T33" s="84" t="s">
        <v>538</v>
      </c>
      <c r="U33" s="84" t="s">
        <v>317</v>
      </c>
      <c r="V33" s="84" t="s">
        <v>252</v>
      </c>
      <c r="W33" s="84">
        <v>0</v>
      </c>
      <c r="X33" s="38" t="s">
        <v>539</v>
      </c>
      <c r="Y33" s="84">
        <v>354003240</v>
      </c>
      <c r="Z33" s="38" t="s">
        <v>540</v>
      </c>
      <c r="AA33" s="108" t="s">
        <v>541</v>
      </c>
      <c r="AB33" s="84">
        <v>75000</v>
      </c>
      <c r="AC33" s="108" t="s">
        <v>447</v>
      </c>
      <c r="AD33" s="84">
        <v>24</v>
      </c>
      <c r="AE33" s="84" t="s">
        <v>334</v>
      </c>
      <c r="AF33" s="84" t="s">
        <v>542</v>
      </c>
      <c r="AG33" s="108" t="s">
        <v>543</v>
      </c>
      <c r="AH33" s="84" t="s">
        <v>291</v>
      </c>
      <c r="AI33" s="108" t="s">
        <v>408</v>
      </c>
      <c r="AJ33" s="84">
        <v>4000</v>
      </c>
      <c r="AK33" s="84">
        <v>4000</v>
      </c>
      <c r="AL33" s="108" t="s">
        <v>544</v>
      </c>
      <c r="AM33" s="84">
        <v>70612.62</v>
      </c>
      <c r="AN33" s="112">
        <v>21387.38</v>
      </c>
      <c r="AO33" s="112">
        <v>92000</v>
      </c>
      <c r="AP33" s="112">
        <v>4387.38</v>
      </c>
      <c r="AQ33" s="112">
        <v>84.62</v>
      </c>
      <c r="AR33" s="112">
        <v>4472</v>
      </c>
      <c r="AS33" s="112">
        <v>0</v>
      </c>
      <c r="AT33" s="112">
        <v>0</v>
      </c>
      <c r="AU33" s="112">
        <v>0</v>
      </c>
      <c r="AV33" s="84">
        <v>23</v>
      </c>
      <c r="AW33" s="84"/>
      <c r="AX33" s="84"/>
      <c r="AY33" s="108"/>
      <c r="AZ33" s="84"/>
      <c r="BA33" s="84"/>
      <c r="BB33" s="84" t="s">
        <v>253</v>
      </c>
      <c r="BC33" s="84" t="s">
        <v>254</v>
      </c>
      <c r="BD33" s="108"/>
      <c r="BE33" s="84">
        <v>0</v>
      </c>
      <c r="BF33" s="38" t="s">
        <v>538</v>
      </c>
      <c r="BG33" s="84"/>
      <c r="BH33" s="114" t="s">
        <v>255</v>
      </c>
      <c r="BI33" s="38" t="s">
        <v>110</v>
      </c>
      <c r="BJ33" s="85">
        <v>45965</v>
      </c>
      <c r="BK33" s="84"/>
      <c r="BL33" s="38" t="s">
        <v>115</v>
      </c>
      <c r="BM33" s="115" t="s">
        <v>130</v>
      </c>
      <c r="BN33" s="116" t="s">
        <v>199</v>
      </c>
      <c r="BO33" s="84" t="s">
        <v>246</v>
      </c>
      <c r="BP33" s="84"/>
      <c r="BQ33" s="117"/>
      <c r="BR33" s="118" t="s">
        <v>370</v>
      </c>
    </row>
    <row r="34" spans="1:70" s="113" customFormat="1" ht="15" customHeight="1" x14ac:dyDescent="0.35">
      <c r="A34" s="84">
        <v>30</v>
      </c>
      <c r="B34" s="38" t="s">
        <v>277</v>
      </c>
      <c r="C34" s="38" t="s">
        <v>247</v>
      </c>
      <c r="D34" s="38" t="s">
        <v>257</v>
      </c>
      <c r="E34" s="38" t="s">
        <v>257</v>
      </c>
      <c r="F34" s="38" t="s">
        <v>257</v>
      </c>
      <c r="G34" s="84" t="s">
        <v>258</v>
      </c>
      <c r="H34" s="38" t="s">
        <v>259</v>
      </c>
      <c r="I34" s="84">
        <v>54728</v>
      </c>
      <c r="J34" s="38" t="s">
        <v>545</v>
      </c>
      <c r="K34" s="84">
        <v>54728</v>
      </c>
      <c r="L34" s="84" t="s">
        <v>279</v>
      </c>
      <c r="M34" s="38" t="s">
        <v>280</v>
      </c>
      <c r="N34" s="84">
        <v>89753</v>
      </c>
      <c r="O34" s="84" t="s">
        <v>546</v>
      </c>
      <c r="P34" s="84">
        <v>125651</v>
      </c>
      <c r="Q34" s="38" t="s">
        <v>547</v>
      </c>
      <c r="R34" s="38" t="s">
        <v>251</v>
      </c>
      <c r="S34" s="84" t="s">
        <v>548</v>
      </c>
      <c r="T34" s="84" t="s">
        <v>548</v>
      </c>
      <c r="U34" s="84" t="s">
        <v>299</v>
      </c>
      <c r="V34" s="84" t="s">
        <v>252</v>
      </c>
      <c r="W34" s="84">
        <v>541</v>
      </c>
      <c r="X34" s="38" t="s">
        <v>319</v>
      </c>
      <c r="Y34" s="84">
        <v>354003406</v>
      </c>
      <c r="Z34" s="38" t="s">
        <v>549</v>
      </c>
      <c r="AA34" s="108" t="s">
        <v>550</v>
      </c>
      <c r="AB34" s="84">
        <v>42000</v>
      </c>
      <c r="AC34" s="108" t="s">
        <v>485</v>
      </c>
      <c r="AD34" s="84">
        <v>24</v>
      </c>
      <c r="AE34" s="84" t="s">
        <v>304</v>
      </c>
      <c r="AF34" s="84" t="s">
        <v>551</v>
      </c>
      <c r="AG34" s="108" t="s">
        <v>552</v>
      </c>
      <c r="AH34" s="84" t="s">
        <v>362</v>
      </c>
      <c r="AI34" s="108" t="s">
        <v>391</v>
      </c>
      <c r="AJ34" s="84">
        <v>2240</v>
      </c>
      <c r="AK34" s="84">
        <v>2240</v>
      </c>
      <c r="AL34" s="108" t="s">
        <v>534</v>
      </c>
      <c r="AM34" s="84">
        <v>37442.28</v>
      </c>
      <c r="AN34" s="112">
        <v>11837.72</v>
      </c>
      <c r="AO34" s="112">
        <v>49280</v>
      </c>
      <c r="AP34" s="112">
        <v>4557.72</v>
      </c>
      <c r="AQ34" s="112">
        <v>134.28</v>
      </c>
      <c r="AR34" s="112">
        <v>4692</v>
      </c>
      <c r="AS34" s="112">
        <v>0</v>
      </c>
      <c r="AT34" s="112">
        <v>0</v>
      </c>
      <c r="AU34" s="112">
        <v>0</v>
      </c>
      <c r="AV34" s="84">
        <v>23</v>
      </c>
      <c r="AW34" s="84"/>
      <c r="AX34" s="84"/>
      <c r="AY34" s="108"/>
      <c r="AZ34" s="84"/>
      <c r="BA34" s="84"/>
      <c r="BB34" s="84" t="s">
        <v>253</v>
      </c>
      <c r="BC34" s="84" t="s">
        <v>254</v>
      </c>
      <c r="BD34" s="108"/>
      <c r="BE34" s="84">
        <v>0</v>
      </c>
      <c r="BF34" s="38" t="s">
        <v>548</v>
      </c>
      <c r="BG34" s="84"/>
      <c r="BH34" s="114" t="s">
        <v>255</v>
      </c>
      <c r="BI34" s="38" t="s">
        <v>110</v>
      </c>
      <c r="BJ34" s="85">
        <v>45965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393</v>
      </c>
    </row>
    <row r="35" spans="1:70" s="113" customFormat="1" ht="15" customHeight="1" x14ac:dyDescent="0.35">
      <c r="A35" s="84">
        <v>31</v>
      </c>
      <c r="B35" s="38" t="s">
        <v>277</v>
      </c>
      <c r="C35" s="38" t="s">
        <v>247</v>
      </c>
      <c r="D35" s="38" t="s">
        <v>257</v>
      </c>
      <c r="E35" s="38" t="s">
        <v>257</v>
      </c>
      <c r="F35" s="38" t="s">
        <v>257</v>
      </c>
      <c r="G35" s="84" t="s">
        <v>258</v>
      </c>
      <c r="H35" s="38" t="s">
        <v>259</v>
      </c>
      <c r="I35" s="84">
        <v>54728</v>
      </c>
      <c r="J35" s="38" t="s">
        <v>545</v>
      </c>
      <c r="K35" s="84">
        <v>54728</v>
      </c>
      <c r="L35" s="84" t="s">
        <v>279</v>
      </c>
      <c r="M35" s="38" t="s">
        <v>280</v>
      </c>
      <c r="N35" s="84">
        <v>89750</v>
      </c>
      <c r="O35" s="84" t="s">
        <v>553</v>
      </c>
      <c r="P35" s="84">
        <v>125647</v>
      </c>
      <c r="Q35" s="38" t="s">
        <v>554</v>
      </c>
      <c r="R35" s="38" t="s">
        <v>251</v>
      </c>
      <c r="S35" s="84" t="s">
        <v>555</v>
      </c>
      <c r="T35" s="84" t="s">
        <v>555</v>
      </c>
      <c r="U35" s="84" t="s">
        <v>299</v>
      </c>
      <c r="V35" s="84" t="s">
        <v>252</v>
      </c>
      <c r="W35" s="84">
        <v>541</v>
      </c>
      <c r="X35" s="38" t="s">
        <v>556</v>
      </c>
      <c r="Y35" s="84">
        <v>354004676</v>
      </c>
      <c r="Z35" s="38" t="s">
        <v>557</v>
      </c>
      <c r="AA35" s="108" t="s">
        <v>550</v>
      </c>
      <c r="AB35" s="84">
        <v>42000</v>
      </c>
      <c r="AC35" s="108" t="s">
        <v>485</v>
      </c>
      <c r="AD35" s="84">
        <v>24</v>
      </c>
      <c r="AE35" s="84" t="s">
        <v>304</v>
      </c>
      <c r="AF35" s="84" t="s">
        <v>551</v>
      </c>
      <c r="AG35" s="108" t="s">
        <v>552</v>
      </c>
      <c r="AH35" s="84" t="s">
        <v>362</v>
      </c>
      <c r="AI35" s="108" t="s">
        <v>391</v>
      </c>
      <c r="AJ35" s="84">
        <v>2240</v>
      </c>
      <c r="AK35" s="84">
        <v>2240</v>
      </c>
      <c r="AL35" s="108" t="s">
        <v>534</v>
      </c>
      <c r="AM35" s="84">
        <v>37442.28</v>
      </c>
      <c r="AN35" s="112">
        <v>11837.72</v>
      </c>
      <c r="AO35" s="112">
        <v>49280</v>
      </c>
      <c r="AP35" s="112">
        <v>4557.72</v>
      </c>
      <c r="AQ35" s="112">
        <v>134.28</v>
      </c>
      <c r="AR35" s="112">
        <v>4692</v>
      </c>
      <c r="AS35" s="112">
        <v>0</v>
      </c>
      <c r="AT35" s="112">
        <v>0</v>
      </c>
      <c r="AU35" s="112">
        <v>0</v>
      </c>
      <c r="AV35" s="84">
        <v>23</v>
      </c>
      <c r="AW35" s="84"/>
      <c r="AX35" s="84"/>
      <c r="AY35" s="108"/>
      <c r="AZ35" s="84"/>
      <c r="BA35" s="84"/>
      <c r="BB35" s="84" t="s">
        <v>253</v>
      </c>
      <c r="BC35" s="84" t="s">
        <v>254</v>
      </c>
      <c r="BD35" s="108"/>
      <c r="BE35" s="84">
        <v>0</v>
      </c>
      <c r="BF35" s="38" t="s">
        <v>555</v>
      </c>
      <c r="BG35" s="84"/>
      <c r="BH35" s="114" t="s">
        <v>255</v>
      </c>
      <c r="BI35" s="38" t="s">
        <v>110</v>
      </c>
      <c r="BJ35" s="85">
        <v>45965</v>
      </c>
      <c r="BK35" s="84"/>
      <c r="BL35" s="38" t="s">
        <v>114</v>
      </c>
      <c r="BM35" s="115" t="s">
        <v>119</v>
      </c>
      <c r="BN35" s="116" t="s">
        <v>199</v>
      </c>
      <c r="BO35" s="84" t="s">
        <v>245</v>
      </c>
      <c r="BP35" s="84"/>
      <c r="BQ35" s="117"/>
      <c r="BR35" s="118" t="s">
        <v>365</v>
      </c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2025-11-23T16:09:10Z</dcterms:modified>
</cp:coreProperties>
</file>