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Odisha Css 108413/"/>
    </mc:Choice>
  </mc:AlternateContent>
  <xr:revisionPtr revIDLastSave="20" documentId="13_ncr:1_{7F377C2E-6FA7-4422-9275-53D98430A22A}" xr6:coauthVersionLast="47" xr6:coauthVersionMax="47" xr10:uidLastSave="{99C95BED-7159-4B36-8FE9-566A6311CB1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F6" i="20"/>
  <c r="G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<sst xmlns="http://schemas.openxmlformats.org/spreadsheetml/2006/main" count="364" uniqueCount="299">
  <si>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</si>
  <si>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</si>
  <si>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</si>
  <si>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</si>
  <si>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</si>
  <si>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</si>
  <si>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</si>
  <si>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</si>
  <si>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</si>
  <si>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</si>
  <si>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</si>
  <si>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</si>
  <si>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</si>
  <si>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</si>
  <si>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</si>
  <si>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</si>
  <si>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</si>
  <si>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</si>
  <si>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</si>
  <si>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</si>
  <si>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</si>
  <si>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</si>
  <si>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</si>
  <si>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</si>
  <si>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</si>
  <si>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</si>
  <si>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</si>
  <si>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</si>
  <si>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</si>
  <si>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</si>
  <si>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</si>
  <si>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</si>
  <si>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</si>
  <si>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</si>
  <si>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</si>
  <si>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</si>
  <si>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</si>
  <si>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</si>
  <si>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</si>
  <si>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</si>
  <si>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</si>
  <si>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</si>
  <si>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</si>
  <si>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</si>
  <si>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</si>
  <si>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</si>
  <si>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</si>
  <si>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</si>
  <si>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</si>
  <si>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</si>
  <si>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</si>
  <si>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</si>
  <si>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</si>
  <si>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</si>
  <si>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</si>
  <si>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</si>
  <si>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</si>
  <si>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</si>
  <si>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</si>
  <si>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</si>
  <si>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</si>
  <si>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</si>
  <si>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</si>
  <si>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</si>
  <si>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</si>
  <si>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</si>
  <si>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</si>
  <si>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</si>
  <si>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</si>
  <si>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</si>
  <si>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</si>
  <si>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</si>
  <si>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</si>
  <si>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</si>
  <si>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</si>
  <si>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</si>
  <si>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</si>
  <si>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</si>
  <si>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</si>
  <si>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</si>
  <si>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</si>
  <si>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</si>
  <si>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</si>
  <si>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</si>
  <si>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</si>
  <si>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</si>
  <si>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</si>
  <si>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</si>
  <si>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</si>
  <si>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</si>
  <si>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</si>
  <si>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</si>
  <si>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</si>
  <si>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</si>
  <si>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</si>
  <si>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</si>
  <si>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</si>
  <si>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</si>
  <si>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</si>
  <si>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</si>
  <si>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</si>
  <si>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</si>
  <si>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</si>
  <si>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</si>
  <si>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</si>
  <si>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</si>
  <si>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</si>
  <si>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</si>
  <si>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</si>
  <si>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</si>
  <si>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</si>
  <si>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</si>
  <si>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</si>
  <si>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</si>
  <si>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</si>
  <si>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</si>
  <si>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</si>
  <si>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</si>
  <si>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</si>
  <si>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</si>
  <si>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</si>
  <si>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</si>
  <si>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</si>
  <si>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</si>
  <si>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</si>
  <si>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</si>
  <si>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</si>
  <si>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</si>
  <si>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</si>
  <si>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</si>
  <si>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</si>
  <si>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</si>
  <si>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</si>
  <si>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</si>
  <si>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</si>
  <si>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</si>
  <si>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</si>
  <si>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</si>
  <si>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</si>
  <si>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</si>
  <si>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</si>
  <si>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</si>
  <si>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</si>
  <si>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</si>
  <si>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</si>
  <si>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</si>
  <si>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</si>
  <si>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</si>
  <si>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</si>
  <si>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</si>
  <si>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</si>
  <si>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</si>
  <si>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</si>
  <si>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</si>
  <si>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</si>
  <si>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</si>
  <si>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</si>
  <si>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</si>
  <si>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</si>
  <si>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</si>
  <si>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</si>
  <si>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</si>
  <si>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</si>
  <si>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</si>
  <si>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</si>
  <si>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</si>
  <si>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</si>
  <si>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</si>
  <si>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</si>
  <si>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</si>
  <si>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</si>
  <si>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</si>
  <si>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</si>
  <si>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</si>
  <si>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</si>
  <si>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</si>
  <si>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</si>
  <si>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</si>
  <si>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</si>
  <si>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</si>
  <si>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</si>
  <si>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</si>
  <si>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</si>
  <si>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</si>
  <si>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</si>
  <si>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</si>
  <si>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</si>
  <si>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</si>
  <si>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</si>
  <si>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</si>
  <si>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</si>
  <si>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</si>
  <si>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</si>
  <si>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</si>
  <si>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</si>
  <si>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</si>
  <si>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</si>
  <si>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</si>
  <si>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</si>
  <si>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</si>
  <si>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</si>
  <si>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</si>
  <si>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</si>
  <si>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</si>
  <si>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</si>
  <si>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</si>
  <si>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</si>
  <si>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</si>
  <si>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</si>
  <si>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</si>
  <si>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</si>
  <si>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</si>
  <si>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</si>
  <si>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</si>
  <si>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</si>
  <si>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</si>
  <si>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</si>
  <si>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</si>
  <si>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</si>
  <si>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</si>
  <si>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</si>
  <si>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</si>
  <si>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</si>
  <si>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</si>
  <si>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</si>
  <si>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</si>
  <si>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</si>
  <si>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</si>
  <si>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</si>
  <si>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</si>
  <si>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</si>
  <si>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</si>
  <si>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</si>
  <si>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</si>
  <si>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</si>
  <si>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</si>
  <si>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</si>
  <si>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</si>
  <si>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</si>
  <si>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</si>
  <si>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</si>
  <si>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</si>
  <si>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</si>
  <si>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</si>
  <si>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</si>
  <si>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</si>
  <si>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</si>
  <si>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</si>
  <si>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</si>
  <si>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</si>
  <si>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</si>
  <si>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Abhijit Rout/SF0075084</t>
  </si>
  <si>
    <t>Bhadrak</t>
  </si>
  <si>
    <t>CSS</t>
  </si>
  <si>
    <t>BQM</t>
  </si>
  <si>
    <t>Krushna Chandra Sahoo/SF0083225</t>
  </si>
  <si>
    <t>Alok Kumar Maharana/SF0083414</t>
  </si>
  <si>
    <t>Jajpur Town</t>
  </si>
  <si>
    <t>OR2758</t>
  </si>
  <si>
    <t>Singhpur</t>
  </si>
  <si>
    <t>Biranchinarayan Swain/SF0003954</t>
  </si>
  <si>
    <t>Sagar Kumar Behera</t>
  </si>
  <si>
    <t>SF0051555</t>
  </si>
  <si>
    <t>BM</t>
  </si>
  <si>
    <t>Sangram Keshari Jena</t>
  </si>
  <si>
    <t>SF0057317</t>
  </si>
  <si>
    <t>Loan Officer</t>
  </si>
  <si>
    <t>Terminated</t>
  </si>
  <si>
    <t>Completed-Report Submitted</t>
  </si>
  <si>
    <t>As Per Loan card and Borrower Statement Borrower paid her EMI on Dt.05-10-2024 of Rs-4270/-, On DT.05-11-2024 of Rs-4270/- and On dt.05-12-2024 of Rs-4270/- to LO Satyabrata Guru but LO Satyabrata Guru not posted in FIMO.</t>
  </si>
  <si>
    <t>Satyabrata Guru</t>
  </si>
  <si>
    <t>East</t>
  </si>
  <si>
    <t>Akhund Mohalla</t>
  </si>
  <si>
    <t>SF0092684</t>
  </si>
  <si>
    <t>Rasmi Ranjan Nayak</t>
  </si>
  <si>
    <t>Akhund Mohalla-521849</t>
  </si>
  <si>
    <t>Biraja</t>
  </si>
  <si>
    <t>Chetana</t>
  </si>
  <si>
    <t>SID2125311143</t>
  </si>
  <si>
    <t>GENERAL</t>
  </si>
  <si>
    <t>MUSLIM</t>
  </si>
  <si>
    <t>Agriculture &amp; Farming</t>
  </si>
  <si>
    <t>HASINA BEGAM</t>
  </si>
  <si>
    <t>24-Mar-2024</t>
  </si>
  <si>
    <t>05</t>
  </si>
  <si>
    <t>6</t>
  </si>
  <si>
    <t>6.04 Yrs</t>
  </si>
  <si>
    <t>26 Jan 2021</t>
  </si>
  <si>
    <t>&gt; 6 to 10 Years</t>
  </si>
  <si>
    <t>05-May-2024</t>
  </si>
  <si>
    <t>05-Jul-2025</t>
  </si>
  <si>
    <t>Open</t>
  </si>
  <si>
    <t/>
  </si>
  <si>
    <t>31-Mar-2025</t>
  </si>
  <si>
    <t>7326943824</t>
  </si>
  <si>
    <t>SF0066085</t>
  </si>
  <si>
    <t>08:00AM</t>
  </si>
  <si>
    <t>FIR Not Filled</t>
  </si>
  <si>
    <t>FN25-26-02168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</si>
</sst>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45901</v>
      </c>
      <c r="H5" s="107" t="s">
        <v>253</v>
      </c>
      <c r="I5" s="61">
        <v>45910</v>
      </c>
      <c r="J5" s="74" t="str">
        <f>IF('Physical Cash at Safe'!D28="Yes",'Physical Cash at Safe'!E28,IF('Borrower Wise Details'!D5&lt;&gt;"",'Borrower Wise Details'!D5,""))</f>
        <v>FN25-26-02168</v>
      </c>
      <c r="K5" s="81">
        <v>1</v>
      </c>
      <c r="L5" s="82">
        <v>12810</v>
      </c>
      <c r="M5" s="82">
        <v>0</v>
      </c>
      <c r="N5" s="82" t="s">
        <v>260</v>
      </c>
      <c r="O5" s="82" t="s">
        <v>255</v>
      </c>
      <c r="P5" s="82" t="s">
        <v>256</v>
      </c>
      <c r="Q5" s="82" t="s">
        <v>248</v>
      </c>
      <c r="R5" s="75" t="str">
        <f>IF('Physical Cash at Safe'!$D$28="Yes", 'Physical Cash at Safe'!$A$28, IF('Borrower Wise Details'!F5&lt;&gt;"", 'Borrower Wise Details'!F5, ""))</f>
        <v>Satyabrata Guru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SF0066085</v>
      </c>
      <c r="U5" s="77" t="s">
        <v>267</v>
      </c>
      <c r="V5" s="61">
        <v>45633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268</v>
      </c>
      <c r="Z5" s="61">
        <v>45908</v>
      </c>
      <c r="AA5" s="61">
        <v>45908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12810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12810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45911</v>
      </c>
      <c r="AH5" s="70" t="s">
        <v>269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Satyabrata Guru</v>
      </c>
      <c r="E5" s="68" t="str">
        <f>IF(OR('Fraud Investigation Report'!T5="", 'Fraud Investigation Report'!T5=0), "", 'Fraud Investigation Report'!T5)</f>
        <v>SF0066085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FN25-26-02168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12810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12810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12810</v>
      </c>
      <c r="Q5" s="49"/>
      <c r="R5" s="84" t="s">
        <v>297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258</v>
      </c>
      <c r="B4" s="41" t="s">
        <v>259</v>
      </c>
      <c r="C4" s="41" t="s">
        <v>257</v>
      </c>
      <c r="D4" s="41" t="s">
        <v>252</v>
      </c>
      <c r="E4" s="41" t="s">
        <v>252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45908</v>
      </c>
      <c r="C6" s="18">
        <v>45907</v>
      </c>
      <c r="D6" s="18">
        <v>45908</v>
      </c>
      <c r="E6" s="19">
        <v>0.29166666666666669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929</v>
      </c>
      <c r="C11" s="23">
        <f>B11*A11</f>
        <v>464500</v>
      </c>
      <c r="D11" s="25">
        <v>929</v>
      </c>
      <c r="E11" s="23">
        <f t="shared" ref="E11:E17" si="0">D11*A11</f>
        <v>464500</v>
      </c>
    </row>
    <row r="12" spans="1:5" ht="14.5" x14ac:dyDescent="0.35">
      <c r="A12" s="24">
        <v>200</v>
      </c>
      <c r="B12" s="25">
        <v>131</v>
      </c>
      <c r="C12" s="23">
        <f>B12*A12</f>
        <v>26200</v>
      </c>
      <c r="D12" s="25">
        <v>128</v>
      </c>
      <c r="E12" s="23">
        <f t="shared" si="0"/>
        <v>25600</v>
      </c>
    </row>
    <row r="13" spans="1:5" ht="14.5" x14ac:dyDescent="0.35">
      <c r="A13" s="24">
        <v>100</v>
      </c>
      <c r="B13" s="25">
        <v>331</v>
      </c>
      <c r="C13" s="23">
        <f t="shared" ref="C13:C17" si="1">B13*A13</f>
        <v>33100</v>
      </c>
      <c r="D13" s="25">
        <v>330</v>
      </c>
      <c r="E13" s="23">
        <f t="shared" si="0"/>
        <v>33000</v>
      </c>
    </row>
    <row r="14" spans="1:5" ht="14.5" x14ac:dyDescent="0.35">
      <c r="A14" s="24">
        <v>50</v>
      </c>
      <c r="B14" s="25">
        <v>70</v>
      </c>
      <c r="C14" s="23">
        <f t="shared" si="1"/>
        <v>3500</v>
      </c>
      <c r="D14" s="25">
        <v>78</v>
      </c>
      <c r="E14" s="23">
        <f t="shared" si="0"/>
        <v>3900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13</v>
      </c>
      <c r="E15" s="23">
        <f t="shared" si="0"/>
        <v>260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6</v>
      </c>
      <c r="E16" s="23">
        <f t="shared" si="0"/>
        <v>60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76</v>
      </c>
      <c r="C19" s="31">
        <f>SUM(C10:C18)</f>
        <v>527328</v>
      </c>
      <c r="D19" s="30" t="s">
        <v>76</v>
      </c>
      <c r="E19" s="31">
        <f>SUM(E10:E18)</f>
        <v>527328</v>
      </c>
    </row>
    <row r="20" spans="1:5" ht="30" customHeight="1" x14ac:dyDescent="0.35">
      <c r="A20" s="160" t="s">
        <v>97</v>
      </c>
      <c r="B20" s="161"/>
      <c r="C20" s="32">
        <v>527328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7" t="s">
        <v>250</v>
      </c>
      <c r="E32" s="138"/>
    </row>
    <row r="33" spans="1:5" ht="18" customHeight="1" x14ac:dyDescent="0.35">
      <c r="A33" s="37" t="s">
        <v>83</v>
      </c>
      <c r="B33" s="106">
        <v>282</v>
      </c>
      <c r="C33" s="39" t="s">
        <v>84</v>
      </c>
      <c r="D33" s="132">
        <v>255</v>
      </c>
      <c r="E33" s="133"/>
    </row>
    <row r="34" spans="1:5" ht="26" x14ac:dyDescent="0.35">
      <c r="A34" s="39" t="s">
        <v>220</v>
      </c>
      <c r="B34" s="38" t="s">
        <v>261</v>
      </c>
      <c r="C34" s="39" t="s">
        <v>221</v>
      </c>
      <c r="D34" s="134" t="s">
        <v>264</v>
      </c>
      <c r="E34" s="135"/>
    </row>
    <row r="35" spans="1:5" ht="26" x14ac:dyDescent="0.35">
      <c r="A35" s="39" t="s">
        <v>222</v>
      </c>
      <c r="B35" s="38" t="s">
        <v>262</v>
      </c>
      <c r="C35" s="39" t="s">
        <v>224</v>
      </c>
      <c r="D35" s="134" t="s">
        <v>265</v>
      </c>
      <c r="E35" s="135"/>
    </row>
    <row r="36" spans="1:5" ht="25.5" customHeight="1" x14ac:dyDescent="0.35">
      <c r="A36" s="39" t="s">
        <v>223</v>
      </c>
      <c r="B36" s="38" t="s">
        <v>254</v>
      </c>
      <c r="C36" s="39" t="s">
        <v>225</v>
      </c>
      <c r="D36" s="134" t="s">
        <v>263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298</v>
      </c>
      <c r="E5" s="65">
        <v>45908</v>
      </c>
      <c r="F5" s="38" t="s">
        <v>270</v>
      </c>
      <c r="G5" s="49" t="s">
        <v>295</v>
      </c>
      <c r="H5" s="49" t="s">
        <v>266</v>
      </c>
      <c r="I5" s="120" t="s">
        <v>275</v>
      </c>
      <c r="J5" s="120" t="s">
        <v>278</v>
      </c>
      <c r="K5" s="120" t="s">
        <v>282</v>
      </c>
      <c r="L5" s="11">
        <v>356127321</v>
      </c>
      <c r="M5" s="65" t="s">
        <v>283</v>
      </c>
      <c r="N5" s="124">
        <v>80000</v>
      </c>
      <c r="O5" s="124">
        <v>4270</v>
      </c>
      <c r="P5" s="121" t="s">
        <v>139</v>
      </c>
      <c r="Q5" s="80">
        <v>45570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201</v>
      </c>
      <c r="W5" s="122" t="s">
        <v>269</v>
      </c>
    </row>
    <row r="6" spans="1:23" ht="25" customHeight="1" x14ac:dyDescent="0.3">
      <c r="A6" s="64">
        <v>2</v>
      </c>
      <c r="B6" s="60" t="str">
        <f>IF(J6&lt;&gt;"", $B$5, "")</f>
        <v>OR2758</v>
      </c>
      <c r="C6" s="119" t="str">
        <f>IF(J6&lt;&gt;"", $C$5, "")</f>
        <v>Singhpur</v>
      </c>
      <c r="D6" s="41" t="str">
        <f>IF(J6&lt;&gt;"", $D$5, "")</f>
        <v>FN25-26-02168</v>
      </c>
      <c r="E6" s="65">
        <v>45908</v>
      </c>
      <c r="F6" s="38" t="str">
        <f t="shared" ref="F6:F70" si="1">IF(J6&lt;&gt;"", $F$5, "")</f>
        <v>Satyabrata Guru</v>
      </c>
      <c r="G6" s="49" t="str">
        <f t="shared" ref="G6:G70" si="2">IF(J6&lt;&gt;"", $G$5, "")</f>
        <v>SF0066085</v>
      </c>
      <c r="H6" s="49" t="str">
        <f t="shared" ref="H6:H70" si="3">IF(J6&lt;&gt;"", $H$5, "")</f>
        <v>Loan Officer</v>
      </c>
      <c r="I6" s="120" t="s">
        <v>275</v>
      </c>
      <c r="J6" s="120" t="s">
        <v>278</v>
      </c>
      <c r="K6" s="120" t="s">
        <v>282</v>
      </c>
      <c r="L6" s="11">
        <v>356127321</v>
      </c>
      <c r="M6" s="65" t="s">
        <v>283</v>
      </c>
      <c r="N6" s="124">
        <v>80000</v>
      </c>
      <c r="O6" s="124">
        <v>4270</v>
      </c>
      <c r="P6" s="121" t="s">
        <v>139</v>
      </c>
      <c r="Q6" s="80">
        <v>45601</v>
      </c>
      <c r="R6" s="124">
        <v>4270</v>
      </c>
      <c r="S6" s="124">
        <v>0</v>
      </c>
      <c r="T6" s="124">
        <v>0</v>
      </c>
      <c r="U6" s="125">
        <f t="shared" ref="U6:U69" si="4">IF(AND(ISBLANK(R6),ISBLANK(S6),ISBLANK(T6)),"",R6-(S6+T6))</f>
        <v>4270</v>
      </c>
      <c r="V6" s="117" t="s">
        <v>201</v>
      </c>
      <c r="W6" s="122" t="s">
        <v>269</v>
      </c>
    </row>
    <row r="7" spans="1:23" ht="25" customHeight="1" x14ac:dyDescent="0.3">
      <c r="A7" s="64">
        <v>3</v>
      </c>
      <c r="B7" s="60" t="str">
        <f t="shared" ref="B7:B70" si="5">IF(J7&lt;&gt;"", $B$5, "")</f>
        <v>OR2758</v>
      </c>
      <c r="C7" s="119" t="str">
        <f t="shared" ref="C7:C70" si="6">IF(J7&lt;&gt;"", $C$5, "")</f>
        <v>Singhpur</v>
      </c>
      <c r="D7" s="41" t="str">
        <f t="shared" ref="D7:D70" si="7">IF(J7&lt;&gt;"", $D$5, "")</f>
        <v>FN25-26-02168</v>
      </c>
      <c r="E7" s="65">
        <v>45908</v>
      </c>
      <c r="F7" s="38" t="str">
        <f t="shared" si="1"/>
        <v>Satyabrata Guru</v>
      </c>
      <c r="G7" s="49" t="str">
        <f t="shared" si="2"/>
        <v>SF0066085</v>
      </c>
      <c r="H7" s="49" t="str">
        <f t="shared" si="3"/>
        <v>Loan Officer</v>
      </c>
      <c r="I7" s="120" t="s">
        <v>275</v>
      </c>
      <c r="J7" s="120" t="s">
        <v>278</v>
      </c>
      <c r="K7" s="120" t="s">
        <v>282</v>
      </c>
      <c r="L7" s="11">
        <v>356127321</v>
      </c>
      <c r="M7" s="65" t="s">
        <v>283</v>
      </c>
      <c r="N7" s="124">
        <v>80000</v>
      </c>
      <c r="O7" s="124">
        <v>4270</v>
      </c>
      <c r="P7" s="121" t="s">
        <v>139</v>
      </c>
      <c r="Q7" s="80">
        <v>45631</v>
      </c>
      <c r="R7" s="124">
        <v>4270</v>
      </c>
      <c r="S7" s="124">
        <v>0</v>
      </c>
      <c r="T7" s="124">
        <v>0</v>
      </c>
      <c r="U7" s="125">
        <f t="shared" si="4"/>
        <v>4270</v>
      </c>
      <c r="V7" s="117" t="s">
        <v>201</v>
      </c>
      <c r="W7" s="122" t="s">
        <v>269</v>
      </c>
    </row>
    <row r="8" spans="1:23" ht="25" customHeight="1" x14ac:dyDescent="0.3">
      <c r="A8" s="64">
        <v>4</v>
      </c>
      <c r="B8" s="60" t="str">
        <f t="shared" si="5"/>
        <v/>
      </c>
      <c r="C8" s="119" t="str">
        <f t="shared" si="6"/>
        <v/>
      </c>
      <c r="D8" s="41" t="str">
        <f t="shared" si="7"/>
        <v/>
      </c>
      <c r="E8" s="65"/>
      <c r="F8" s="38" t="str">
        <f t="shared" si="1"/>
        <v/>
      </c>
      <c r="G8" s="49" t="str">
        <f t="shared" si="2"/>
        <v/>
      </c>
      <c r="H8" s="49" t="str">
        <f t="shared" si="3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4"/>
        <v/>
      </c>
      <c r="V8" s="117"/>
      <c r="W8" s="122"/>
    </row>
    <row r="9" spans="1:23" ht="25" customHeight="1" x14ac:dyDescent="0.3">
      <c r="A9" s="64">
        <v>5</v>
      </c>
      <c r="B9" s="60" t="str">
        <f t="shared" si="5"/>
        <v/>
      </c>
      <c r="C9" s="119" t="str">
        <f t="shared" si="6"/>
        <v/>
      </c>
      <c r="D9" s="41" t="str">
        <f t="shared" si="7"/>
        <v/>
      </c>
      <c r="E9" s="65"/>
      <c r="F9" s="38" t="str">
        <f t="shared" si="1"/>
        <v/>
      </c>
      <c r="G9" s="49" t="str">
        <f t="shared" si="2"/>
        <v/>
      </c>
      <c r="H9" s="49" t="str">
        <f t="shared" si="3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4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5"/>
        <v/>
      </c>
      <c r="C10" s="119" t="str">
        <f t="shared" si="6"/>
        <v/>
      </c>
      <c r="D10" s="41" t="str">
        <f t="shared" si="7"/>
        <v/>
      </c>
      <c r="E10" s="65"/>
      <c r="F10" s="38" t="str">
        <f t="shared" si="1"/>
        <v/>
      </c>
      <c r="G10" s="49" t="str">
        <f t="shared" si="2"/>
        <v/>
      </c>
      <c r="H10" s="49" t="str">
        <f t="shared" si="3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4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7"/>
        <v/>
      </c>
      <c r="E11" s="65"/>
      <c r="F11" s="38" t="str">
        <f t="shared" si="1"/>
        <v/>
      </c>
      <c r="G11" s="49" t="str">
        <f t="shared" si="2"/>
        <v/>
      </c>
      <c r="H11" s="49" t="str">
        <f t="shared" si="3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1"/>
        <v/>
      </c>
      <c r="G12" s="49" t="str">
        <f t="shared" si="2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2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1"/>
        <v/>
      </c>
      <c r="G14" s="49" t="str">
        <f t="shared" si="2"/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1"/>
        <v/>
      </c>
      <c r="G15" s="49" t="str">
        <f t="shared" si="2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2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2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2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2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2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2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2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2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2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zoomScale="80" zoomScaleNormal="80" workbookViewId="0">
      <selection activeCell="A5" sqref="A5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30">
        <v>45878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30">
        <v>45878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296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271</v>
      </c>
      <c r="C5" s="38" t="s">
        <v>247</v>
      </c>
      <c r="D5" s="38" t="s">
        <v>252</v>
      </c>
      <c r="E5" s="38" t="s">
        <v>252</v>
      </c>
      <c r="F5" s="38" t="s">
        <v>257</v>
      </c>
      <c r="G5" s="84" t="s">
        <v>258</v>
      </c>
      <c r="H5" s="38" t="s">
        <v>259</v>
      </c>
      <c r="I5" s="84">
        <v>58045</v>
      </c>
      <c r="J5" s="38" t="s">
        <v>272</v>
      </c>
      <c r="K5" s="84">
        <v>58045</v>
      </c>
      <c r="L5" s="84" t="s">
        <v>273</v>
      </c>
      <c r="M5" s="38" t="s">
        <v>274</v>
      </c>
      <c r="N5" s="84">
        <v>95001</v>
      </c>
      <c r="O5" s="84" t="s">
        <v>275</v>
      </c>
      <c r="P5" s="84">
        <v>132162</v>
      </c>
      <c r="Q5" s="38" t="s">
        <v>276</v>
      </c>
      <c r="R5" s="38" t="s">
        <v>277</v>
      </c>
      <c r="S5" s="84" t="s">
        <v>278</v>
      </c>
      <c r="T5" s="84" t="s">
        <v>278</v>
      </c>
      <c r="U5" s="84" t="s">
        <v>279</v>
      </c>
      <c r="V5" s="84" t="s">
        <v>280</v>
      </c>
      <c r="W5" s="84">
        <v>0</v>
      </c>
      <c r="X5" s="38" t="s">
        <v>281</v>
      </c>
      <c r="Y5" s="84">
        <v>356127321</v>
      </c>
      <c r="Z5" s="38" t="s">
        <v>282</v>
      </c>
      <c r="AA5" s="108" t="s">
        <v>283</v>
      </c>
      <c r="AB5" s="84">
        <v>80000</v>
      </c>
      <c r="AC5" s="108" t="s">
        <v>284</v>
      </c>
      <c r="AD5" s="84">
        <v>24</v>
      </c>
      <c r="AE5" s="84" t="s">
        <v>285</v>
      </c>
      <c r="AF5" s="84" t="s">
        <v>286</v>
      </c>
      <c r="AG5" s="108" t="s">
        <v>287</v>
      </c>
      <c r="AH5" s="84" t="s">
        <v>288</v>
      </c>
      <c r="AI5" s="108" t="s">
        <v>289</v>
      </c>
      <c r="AJ5" s="84">
        <v>4270</v>
      </c>
      <c r="AK5" s="84">
        <v>4270</v>
      </c>
      <c r="AL5" s="108" t="s">
        <v>290</v>
      </c>
      <c r="AM5" s="84">
        <v>22285.86</v>
      </c>
      <c r="AN5" s="112">
        <v>13784.14</v>
      </c>
      <c r="AO5" s="112">
        <v>36070</v>
      </c>
      <c r="AP5" s="112">
        <v>57714.14</v>
      </c>
      <c r="AQ5" s="112">
        <v>9783.86</v>
      </c>
      <c r="AR5" s="112">
        <v>67498</v>
      </c>
      <c r="AS5" s="112">
        <v>29221.27</v>
      </c>
      <c r="AT5" s="112">
        <v>7298.73</v>
      </c>
      <c r="AU5" s="112">
        <v>36520</v>
      </c>
      <c r="AV5" s="84">
        <v>17</v>
      </c>
      <c r="AW5" s="84"/>
      <c r="AX5" s="84"/>
      <c r="AY5" s="108"/>
      <c r="AZ5" s="84"/>
      <c r="BA5" s="84"/>
      <c r="BB5" s="84" t="s">
        <v>291</v>
      </c>
      <c r="BC5" s="84" t="s">
        <v>292</v>
      </c>
      <c r="BD5" s="108" t="s">
        <v>293</v>
      </c>
      <c r="BE5" s="84">
        <v>80000</v>
      </c>
      <c r="BF5" s="38" t="s">
        <v>278</v>
      </c>
      <c r="BG5" s="84" t="s">
        <v>294</v>
      </c>
      <c r="BH5" s="114" t="s">
        <v>251</v>
      </c>
      <c r="BI5" s="38" t="s">
        <v>110</v>
      </c>
      <c r="BJ5" s="85">
        <v>45908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12810</v>
      </c>
      <c r="BQ5" s="117" t="s">
        <v>201</v>
      </c>
      <c r="BR5" s="118" t="s">
        <v>269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2025-09-11T07:08:59Z</dcterms:modified>
</cp:coreProperties>
</file>