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Bermo Css 106787 &amp; 108438/"/>
    </mc:Choice>
  </mc:AlternateContent>
  <xr:revisionPtr revIDLastSave="14" documentId="8_{67958B2F-4753-47D3-88EB-2ADE9D8212B8}" xr6:coauthVersionLast="47" xr6:coauthVersionMax="47" xr10:uidLastSave="{C681D252-F3A5-4BA3-BB73-511FE00B3B4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<sst xmlns="http://schemas.openxmlformats.org/spreadsheetml/2006/main" count="676" uniqueCount="389">
  <si>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</si>
  <si>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</si>
  <si>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</si>
  <si>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</si>
  <si>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</si>
  <si>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</si>
  <si>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</si>
  <si>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</si>
  <si>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</si>
  <si>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</si>
  <si>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</si>
  <si>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</si>
  <si>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</si>
  <si>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</si>
  <si>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</si>
  <si>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</si>
  <si>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</si>
  <si>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</si>
  <si>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</si>
  <si>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</si>
  <si>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</si>
  <si>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</si>
  <si>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</si>
  <si>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</si>
  <si>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</si>
  <si>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</si>
  <si>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</si>
  <si>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</si>
  <si>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</si>
  <si>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</si>
  <si>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</si>
  <si>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</si>
  <si>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</si>
  <si>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</si>
  <si>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</si>
  <si>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</si>
  <si>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</si>
  <si>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</si>
  <si>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</si>
  <si>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</si>
  <si>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</si>
  <si>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</si>
  <si>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</si>
  <si>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</si>
  <si>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</si>
  <si>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</si>
  <si>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</si>
  <si>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</si>
  <si>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</si>
  <si>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</si>
  <si>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</si>
  <si>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</si>
  <si>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</si>
  <si>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</si>
  <si>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</si>
  <si>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</si>
  <si>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</si>
  <si>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</si>
  <si>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</si>
  <si>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</si>
  <si>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</si>
  <si>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</si>
  <si>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</si>
  <si>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</si>
  <si>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</si>
  <si>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</si>
  <si>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</si>
  <si>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</si>
  <si>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</si>
  <si>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</si>
  <si>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</si>
  <si>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</si>
  <si>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</si>
  <si>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</si>
  <si>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</si>
  <si>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</si>
  <si>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</si>
  <si>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</si>
  <si>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</si>
  <si>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</si>
  <si>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</si>
  <si>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</si>
  <si>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</si>
  <si>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</si>
  <si>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</si>
  <si>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</si>
  <si>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</si>
  <si>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</si>
  <si>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</si>
  <si>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</si>
  <si>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</si>
  <si>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</si>
  <si>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</si>
  <si>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</si>
  <si>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</si>
  <si>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</si>
  <si>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</si>
  <si>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</si>
  <si>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</si>
  <si>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</si>
  <si>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</si>
  <si>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</si>
  <si>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</si>
  <si>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</si>
  <si>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</si>
  <si>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</si>
  <si>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</si>
  <si>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</si>
  <si>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</si>
  <si>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</si>
  <si>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</si>
  <si>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</si>
  <si>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</si>
  <si>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</si>
  <si>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</si>
  <si>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</si>
  <si>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</si>
  <si>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</si>
  <si>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</si>
  <si>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</si>
  <si>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</si>
  <si>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</si>
  <si>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</si>
  <si>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</si>
  <si>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</si>
  <si>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</si>
  <si>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</si>
  <si>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</si>
  <si>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</si>
  <si>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</si>
  <si>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</si>
  <si>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</si>
  <si>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</si>
  <si>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</si>
  <si>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</si>
  <si>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</si>
  <si>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</si>
  <si>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</si>
  <si>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</si>
  <si>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</si>
  <si>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</si>
  <si>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</si>
  <si>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</si>
  <si>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</si>
  <si>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</si>
  <si>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</si>
  <si>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</si>
  <si>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</si>
  <si>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</si>
  <si>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</si>
  <si>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</si>
  <si>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</si>
  <si>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</si>
  <si>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</si>
  <si>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</si>
  <si>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</si>
  <si>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</si>
  <si>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</si>
  <si>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</si>
  <si>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</si>
  <si>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</si>
  <si>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</si>
  <si>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</si>
  <si>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</si>
  <si>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</si>
  <si>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</si>
  <si>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</si>
  <si>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</si>
  <si>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</si>
  <si>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</si>
  <si>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</si>
  <si>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</si>
  <si>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</si>
  <si>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</si>
  <si>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</si>
  <si>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</si>
  <si>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</si>
  <si>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</si>
  <si>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</si>
  <si>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</si>
  <si>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</si>
  <si>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</si>
  <si>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</si>
  <si>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</si>
  <si>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</si>
  <si>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</si>
  <si>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</si>
  <si>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</si>
  <si>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</si>
  <si>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</si>
  <si>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</si>
  <si>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</si>
  <si>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</si>
  <si>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</si>
  <si>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</si>
  <si>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</si>
  <si>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</si>
  <si>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</si>
  <si>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</si>
  <si>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</si>
  <si>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</si>
  <si>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</si>
  <si>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</si>
  <si>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</si>
  <si>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</si>
  <si>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</si>
  <si>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</si>
  <si>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</si>
  <si>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</si>
  <si>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</si>
  <si>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</si>
  <si>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</si>
  <si>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</si>
  <si>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</si>
  <si>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</si>
  <si>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</si>
  <si>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</si>
  <si>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</si>
  <si>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</si>
  <si>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</si>
  <si>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</si>
  <si>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</si>
  <si>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</si>
  <si>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</si>
  <si>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</si>
  <si>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</si>
  <si>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</si>
  <si>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</si>
  <si>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</si>
  <si>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</si>
  <si>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</si>
  <si>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</si>
  <si>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</si>
  <si>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</si>
  <si>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</si>
  <si>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</si>
  <si>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</si>
  <si>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</si>
  <si>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</si>
  <si>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</si>
  <si>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</si>
  <si>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</si>
  <si>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</si>
  <si>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</si>
  <si>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</si>
  <si>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</si>
  <si>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</si>
  <si>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</si>
  <si>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</si>
  <si>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G2</t>
  </si>
  <si>
    <t>G1</t>
  </si>
  <si>
    <t>Ruplal Kumar</t>
  </si>
  <si>
    <t>SF0085664</t>
  </si>
  <si>
    <t>Branch Manager</t>
  </si>
  <si>
    <t>Somnath Kumar</t>
  </si>
  <si>
    <t>SF0054460</t>
  </si>
  <si>
    <t>Branch Quality Manager</t>
  </si>
  <si>
    <t>East</t>
  </si>
  <si>
    <t>Jharkhand</t>
  </si>
  <si>
    <t>Deoghar</t>
  </si>
  <si>
    <t>Giridih</t>
  </si>
  <si>
    <t>Baliapur</t>
  </si>
  <si>
    <t>JH2678</t>
  </si>
  <si>
    <t>Bermo</t>
  </si>
  <si>
    <t>Kurpania</t>
  </si>
  <si>
    <t>SF0088102</t>
  </si>
  <si>
    <t>Kundan Hajra</t>
  </si>
  <si>
    <t>Kurpania C2</t>
  </si>
  <si>
    <t>Kurpania C2 Mehar1</t>
  </si>
  <si>
    <t>Chetana</t>
  </si>
  <si>
    <t>SSF3716238</t>
  </si>
  <si>
    <t>OBC</t>
  </si>
  <si>
    <t>MUSLIM</t>
  </si>
  <si>
    <t>Agriculture &amp; Farming</t>
  </si>
  <si>
    <t>RUKHSANA KHATOON</t>
  </si>
  <si>
    <t>04-Apr-2023</t>
  </si>
  <si>
    <t>Tue</t>
  </si>
  <si>
    <t>1</t>
  </si>
  <si>
    <t>2.44 Yrs</t>
  </si>
  <si>
    <t>04 Apr 2023</t>
  </si>
  <si>
    <t>&gt; 2 to 4 Years</t>
  </si>
  <si>
    <t>10-May-2023</t>
  </si>
  <si>
    <t>10-Jan-2025</t>
  </si>
  <si>
    <t>W/O for written off cases</t>
  </si>
  <si>
    <t>Open</t>
  </si>
  <si>
    <t>SSF5780464</t>
  </si>
  <si>
    <t>BC</t>
  </si>
  <si>
    <t>HINDU</t>
  </si>
  <si>
    <t>Dress Materials</t>
  </si>
  <si>
    <t>SHAHINA KHATOON</t>
  </si>
  <si>
    <t>19-Mar-2024</t>
  </si>
  <si>
    <t>1.48 Yrs</t>
  </si>
  <si>
    <t>19 Mar 2024</t>
  </si>
  <si>
    <t>&lt;= 2 Years</t>
  </si>
  <si>
    <t>03-May-2024</t>
  </si>
  <si>
    <t>03-Sep-2025</t>
  </si>
  <si>
    <t>Standard</t>
  </si>
  <si>
    <t>SSF3716619</t>
  </si>
  <si>
    <t>SC</t>
  </si>
  <si>
    <t>Garage</t>
  </si>
  <si>
    <t>SHALU DEVI</t>
  </si>
  <si>
    <t>01-Sep-2024</t>
  </si>
  <si>
    <t>GL-2</t>
  </si>
  <si>
    <t>01-Oct-2024</t>
  </si>
  <si>
    <t>10-Aug-2025</t>
  </si>
  <si>
    <t>Angwali</t>
  </si>
  <si>
    <t>SF0093474</t>
  </si>
  <si>
    <t>Md Sakil Ansari</t>
  </si>
  <si>
    <t>Angwali-497855</t>
  </si>
  <si>
    <t>ROSE 497855 G2</t>
  </si>
  <si>
    <t>SSF4965534</t>
  </si>
  <si>
    <t>Chilli Business</t>
  </si>
  <si>
    <t>KHAIRUN NISHA</t>
  </si>
  <si>
    <t>29-Nov-2023</t>
  </si>
  <si>
    <t>1.78 Yrs</t>
  </si>
  <si>
    <t>29 Nov 2023</t>
  </si>
  <si>
    <t>03-Jan-2024</t>
  </si>
  <si>
    <t>Sub</t>
  </si>
  <si>
    <t>497855 Neha 11</t>
  </si>
  <si>
    <t>SSF3776415</t>
  </si>
  <si>
    <t>ALMIRAH Making</t>
  </si>
  <si>
    <t>SANTOSHI SWARNAKAR</t>
  </si>
  <si>
    <t>21-Apr-2023</t>
  </si>
  <si>
    <t>2.39 Yrs</t>
  </si>
  <si>
    <t>21 Apr 2023</t>
  </si>
  <si>
    <t>09-Jun-2023</t>
  </si>
  <si>
    <t>24-Mar-2025</t>
  </si>
  <si>
    <t>SSF4692069</t>
  </si>
  <si>
    <t>Animal Husbandry &amp; Poultry</t>
  </si>
  <si>
    <t>PARU DEVI</t>
  </si>
  <si>
    <t>13-Oct-2023</t>
  </si>
  <si>
    <t>1.91 Yrs</t>
  </si>
  <si>
    <t>13 Oct 2023</t>
  </si>
  <si>
    <t>01-Nov-2023</t>
  </si>
  <si>
    <t>24-Aug-2025</t>
  </si>
  <si>
    <t>SMA 0</t>
  </si>
  <si>
    <t>neha</t>
  </si>
  <si>
    <t>SID951374241028</t>
  </si>
  <si>
    <t>SALMA KHATOON</t>
  </si>
  <si>
    <t>27-Mar-2024</t>
  </si>
  <si>
    <t>4</t>
  </si>
  <si>
    <t>6.97 Yrs</t>
  </si>
  <si>
    <t>01 Jan 2020</t>
  </si>
  <si>
    <t>&gt; 6 to 10 Years</t>
  </si>
  <si>
    <t>07-May-2024</t>
  </si>
  <si>
    <t>13-Aug-2025</t>
  </si>
  <si>
    <t>SSF3532077</t>
  </si>
  <si>
    <t>SONU KUMARI</t>
  </si>
  <si>
    <t>01-Apr-2024</t>
  </si>
  <si>
    <t>2</t>
  </si>
  <si>
    <t>2.50 Yrs</t>
  </si>
  <si>
    <t>12 Mar 2023</t>
  </si>
  <si>
    <t>08-Aug-2025</t>
  </si>
  <si>
    <t>SSF3563435</t>
  </si>
  <si>
    <t>ST</t>
  </si>
  <si>
    <t>Agarbathi Making</t>
  </si>
  <si>
    <t>FULMANI DEVI</t>
  </si>
  <si>
    <t>23-May-2024</t>
  </si>
  <si>
    <t>2.49 Yrs</t>
  </si>
  <si>
    <t>16 Mar 2023</t>
  </si>
  <si>
    <t>02-Jul-2024</t>
  </si>
  <si>
    <t>09-Aug-2025</t>
  </si>
  <si>
    <t>SSF4439451</t>
  </si>
  <si>
    <t>RAJINA BIBI</t>
  </si>
  <si>
    <t>04-Dec-2024</t>
  </si>
  <si>
    <t>2.02 Yrs</t>
  </si>
  <si>
    <t>02 Sep 2023</t>
  </si>
  <si>
    <t>07-Jan-2025</t>
  </si>
  <si>
    <t>02-Sep-2025</t>
  </si>
  <si>
    <t>Dhanbad</t>
  </si>
  <si>
    <t>Tarun Kumar Dey/SF0064189</t>
  </si>
  <si>
    <t>Loan card tallied with LMS and no deviation observed</t>
  </si>
  <si>
    <t>Gautam Kumar</t>
  </si>
  <si>
    <t>Loan officer</t>
  </si>
  <si>
    <t>Ravi Srivastav/SF0043260</t>
  </si>
  <si>
    <t>Sonu kumar Gupta/SF0027408</t>
  </si>
  <si>
    <t>Rajib Bhadra/SF0082840</t>
  </si>
  <si>
    <t>Rohan Mukherjee/SF0074701</t>
  </si>
  <si>
    <t>CSS</t>
  </si>
  <si>
    <t>SF0040032</t>
  </si>
  <si>
    <t>As per loan card LO-Gautam Kumar/SF0040032 pre-close amount collected of Rs.19537 on dated 10-06-2024 but only seven installments amount Rs.2150*7=15050 saved in FIMO on dated 01-07-2024, 04-08-2024,01-09-2024,01-10-2024,10-11-2024,10-12-2024 and 10-01-2025 and rest amount Rs.4487 not reported.</t>
  </si>
  <si>
    <t>As per cash receipt LO- Gautam Kumar/SF0040032 pre-close amount collected of Rs.27370 on dated 04-09-2024 but only one installment amount saved in FIMO of Rs.1970/- on dated 01-09-2024  and rest amount Rs.25400 not reported.
Note-Member Khairun Nisha Sep'2024 did not deposit any other installment amount.</t>
  </si>
  <si>
    <t>Suspended-Not Working</t>
  </si>
  <si>
    <t>During field verification, it was observed that loan officer Gautam Kumar/SF0040032 had embezzled the loan pre-close amount of Rs.46907/- from 2 borrowers and out of that Rs.17020 accounted in FIMO and rest amount Rs.29887 not reported.</t>
  </si>
  <si>
    <t>Completed-Report Submitted</t>
  </si>
  <si>
    <t>Borrower Rajina bibi not provide loan card during verification and she said that we don't know about Vishwas loan and again without permission loan disbursement at branch side.</t>
  </si>
  <si>
    <t>FN25-26-02181</t>
  </si>
  <si>
    <t>10:00AM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</si>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</sst>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JH2678</v>
      </c>
      <c r="D5" s="63" t="str">
        <f>IF('Physical Cash at Safe'!D28="Yes", 'Physical Cash at Safe'!A4, 'Borrower Wise Details'!C5)</f>
        <v>Bermo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45904</v>
      </c>
      <c r="H5" s="107" t="s">
        <v>378</v>
      </c>
      <c r="I5" s="61">
        <v>45911</v>
      </c>
      <c r="J5" s="74" t="str">
        <f>IF('Physical Cash at Safe'!D28="Yes",'Physical Cash at Safe'!E28,IF('Borrower Wise Details'!D5&lt;&gt;"",'Borrower Wise Details'!D5,""))</f>
        <v>FN25-26-02181</v>
      </c>
      <c r="K5" s="81">
        <v>1</v>
      </c>
      <c r="L5" s="82">
        <v>46907</v>
      </c>
      <c r="M5" s="82">
        <v>17020</v>
      </c>
      <c r="N5" s="82" t="s">
        <v>374</v>
      </c>
      <c r="O5" s="82" t="s">
        <v>375</v>
      </c>
      <c r="P5" s="82" t="s">
        <v>376</v>
      </c>
      <c r="Q5" s="82" t="s">
        <v>377</v>
      </c>
      <c r="R5" s="75" t="str">
        <f>IF('Physical Cash at Safe'!$D$28="Yes", 'Physical Cash at Safe'!$A$28, IF('Borrower Wise Details'!F5&lt;&gt;"", 'Borrower Wise Details'!F5, ""))</f>
        <v>Gautam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SF0040032</v>
      </c>
      <c r="U5" s="77" t="s">
        <v>382</v>
      </c>
      <c r="V5" s="61">
        <v>45765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384</v>
      </c>
      <c r="Z5" s="61">
        <v>45909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46907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17020</v>
      </c>
      <c r="AE5" s="126">
        <f>IF(AND(AC5="", AD5=""), "", IF(AD5="", AC5, AC5 - IF(ISNUMBER(AD5), AD5, 0)))</f>
        <v>29887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45911</v>
      </c>
      <c r="AH5" s="70" t="s">
        <v>383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JH2678</v>
      </c>
      <c r="C5" s="50" t="str">
        <f>IF('Fraud Investigation Report'!D5="", "", 'Fraud Investigation Report'!D5)</f>
        <v>Bermo</v>
      </c>
      <c r="D5" s="68" t="str">
        <f>IF(OR('Fraud Investigation Report'!R5="", 'Fraud Investigation Report'!R5=0), "", 'Fraud Investigation Report'!R5)</f>
        <v>Gautam Kumar</v>
      </c>
      <c r="E5" s="68" t="str">
        <f>IF(OR('Fraud Investigation Report'!T5="", 'Fraud Investigation Report'!T5=0), "", 'Fraud Investigation Report'!T5)</f>
        <v>SF0040032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46907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46907</v>
      </c>
      <c r="O5" s="69">
        <f>IF('Fraud Investigation Report'!AD5="", "", 'Fraud Investigation Report'!AD5)</f>
        <v>17020</v>
      </c>
      <c r="P5" s="126">
        <f>IF(AND(N5="", O5=""), "", IF(O5="", N5, N5 - IF(ISNUMBER(O5), O5, 0)))</f>
        <v>29887</v>
      </c>
      <c r="Q5" s="49"/>
      <c r="R5" s="84" t="s">
        <v>388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4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262</v>
      </c>
      <c r="B4" s="41" t="s">
        <v>263</v>
      </c>
      <c r="C4" s="41" t="s">
        <v>261</v>
      </c>
      <c r="D4" s="41" t="s">
        <v>369</v>
      </c>
      <c r="E4" s="41" t="s">
        <v>259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258</v>
      </c>
      <c r="B6" s="18">
        <v>45909</v>
      </c>
      <c r="C6" s="18">
        <v>45908</v>
      </c>
      <c r="D6" s="18">
        <v>45909</v>
      </c>
      <c r="E6" s="1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260</v>
      </c>
      <c r="C11" s="23">
        <f>B11*A11</f>
        <v>130000</v>
      </c>
      <c r="D11" s="25">
        <v>260</v>
      </c>
      <c r="E11" s="23">
        <f t="shared" ref="E11:E17" si="0">D11*A11</f>
        <v>130000</v>
      </c>
    </row>
    <row r="12" spans="1:5" ht="14.5" x14ac:dyDescent="0.35">
      <c r="A12" s="24">
        <v>200</v>
      </c>
      <c r="B12" s="25">
        <v>61</v>
      </c>
      <c r="C12" s="23">
        <f>B12*A12</f>
        <v>12200</v>
      </c>
      <c r="D12" s="25">
        <v>61</v>
      </c>
      <c r="E12" s="23">
        <f t="shared" si="0"/>
        <v>12200</v>
      </c>
    </row>
    <row r="13" spans="1:5" ht="14.5" x14ac:dyDescent="0.35">
      <c r="A13" s="24">
        <v>100</v>
      </c>
      <c r="B13" s="25">
        <v>154</v>
      </c>
      <c r="C13" s="23">
        <f t="shared" ref="C13:C17" si="1">B13*A13</f>
        <v>15400</v>
      </c>
      <c r="D13" s="25">
        <v>154</v>
      </c>
      <c r="E13" s="23">
        <f t="shared" si="0"/>
        <v>15400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157829</v>
      </c>
      <c r="D19" s="30" t="s">
        <v>76</v>
      </c>
      <c r="E19" s="31">
        <f>SUM(E10:E18)</f>
        <v>157829</v>
      </c>
    </row>
    <row r="20" spans="1:5" ht="30" customHeight="1" x14ac:dyDescent="0.35">
      <c r="A20" s="161" t="s">
        <v>97</v>
      </c>
      <c r="B20" s="162"/>
      <c r="C20" s="32">
        <v>157829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219</v>
      </c>
      <c r="B32" s="38" t="s">
        <v>247</v>
      </c>
      <c r="C32" s="37" t="s">
        <v>82</v>
      </c>
      <c r="D32" s="138" t="s">
        <v>248</v>
      </c>
      <c r="E32" s="139"/>
    </row>
    <row r="33" spans="1:5" ht="18" customHeight="1" x14ac:dyDescent="0.35">
      <c r="A33" s="37" t="s">
        <v>83</v>
      </c>
      <c r="B33" s="106" t="s">
        <v>249</v>
      </c>
      <c r="C33" s="39" t="s">
        <v>84</v>
      </c>
      <c r="D33" s="132" t="s">
        <v>250</v>
      </c>
      <c r="E33" s="133"/>
    </row>
    <row r="34" spans="1:5" ht="26" x14ac:dyDescent="0.35">
      <c r="A34" s="39" t="s">
        <v>220</v>
      </c>
      <c r="B34" s="38" t="s">
        <v>251</v>
      </c>
      <c r="C34" s="39" t="s">
        <v>221</v>
      </c>
      <c r="D34" s="134" t="s">
        <v>254</v>
      </c>
      <c r="E34" s="135"/>
    </row>
    <row r="35" spans="1:5" ht="26" x14ac:dyDescent="0.35">
      <c r="A35" s="39" t="s">
        <v>222</v>
      </c>
      <c r="B35" s="38" t="s">
        <v>252</v>
      </c>
      <c r="C35" s="39" t="s">
        <v>224</v>
      </c>
      <c r="D35" s="134" t="s">
        <v>255</v>
      </c>
      <c r="E35" s="135"/>
    </row>
    <row r="36" spans="1:5" ht="25.5" customHeight="1" x14ac:dyDescent="0.35">
      <c r="A36" s="39" t="s">
        <v>223</v>
      </c>
      <c r="B36" s="38" t="s">
        <v>253</v>
      </c>
      <c r="C36" s="39" t="s">
        <v>225</v>
      </c>
      <c r="D36" s="136" t="s">
        <v>256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JH2678</v>
      </c>
      <c r="C5" s="119" t="str">
        <f>IF('Loan Outstanding Report'!$H$5="", "", 'Loan Outstanding Report'!$H$5)</f>
        <v>Bermo</v>
      </c>
      <c r="D5" s="41" t="s">
        <v>386</v>
      </c>
      <c r="E5" s="65">
        <v>45847</v>
      </c>
      <c r="F5" s="38" t="s">
        <v>372</v>
      </c>
      <c r="G5" s="49" t="s">
        <v>379</v>
      </c>
      <c r="H5" s="49" t="s">
        <v>373</v>
      </c>
      <c r="I5" s="120" t="s">
        <v>267</v>
      </c>
      <c r="J5" s="120" t="s">
        <v>270</v>
      </c>
      <c r="K5" s="120" t="s">
        <v>274</v>
      </c>
      <c r="L5" s="11">
        <v>351315771</v>
      </c>
      <c r="M5" s="65">
        <v>45020</v>
      </c>
      <c r="N5" s="124">
        <v>40000</v>
      </c>
      <c r="O5" s="124">
        <v>2150</v>
      </c>
      <c r="P5" s="121" t="s">
        <v>140</v>
      </c>
      <c r="Q5" s="80">
        <v>45453</v>
      </c>
      <c r="R5" s="124">
        <v>19537</v>
      </c>
      <c r="S5" s="124">
        <v>15050</v>
      </c>
      <c r="T5" s="124">
        <v>0</v>
      </c>
      <c r="U5" s="125">
        <f t="shared" ref="U5" si="0">IF(AND(ISBLANK(R5),ISBLANK(S5),ISBLANK(T5)),"",R5-(S5+T5))</f>
        <v>4487</v>
      </c>
      <c r="V5" s="117" t="s">
        <v>201</v>
      </c>
      <c r="W5" s="122" t="s">
        <v>380</v>
      </c>
    </row>
    <row r="6" spans="1:23" ht="25" customHeight="1" x14ac:dyDescent="0.3">
      <c r="A6" s="64">
        <v>2</v>
      </c>
      <c r="B6" s="60" t="str">
        <f>IF(J6&lt;&gt;"", $B$5, "")</f>
        <v>JH2678</v>
      </c>
      <c r="C6" s="119" t="str">
        <f>IF(J6&lt;&gt;"", $C$5, "")</f>
        <v>Bermo</v>
      </c>
      <c r="D6" s="41" t="s">
        <v>386</v>
      </c>
      <c r="E6" s="65">
        <v>45847</v>
      </c>
      <c r="F6" s="38" t="str">
        <f>IF(J6&lt;&gt;"", $F$5, "")</f>
        <v>Gautam Kumar</v>
      </c>
      <c r="G6" s="49" t="str">
        <f>IF(J6&lt;&gt;"", $G$5, "")</f>
        <v>SF0040032</v>
      </c>
      <c r="H6" s="49" t="str">
        <f>IF(J6&lt;&gt;"", $H$5, "")</f>
        <v>Loan officer</v>
      </c>
      <c r="I6" s="120" t="s">
        <v>308</v>
      </c>
      <c r="J6" s="120" t="s">
        <v>310</v>
      </c>
      <c r="K6" s="120" t="s">
        <v>312</v>
      </c>
      <c r="L6" s="11">
        <v>353857194</v>
      </c>
      <c r="M6" s="65">
        <v>45259</v>
      </c>
      <c r="N6" s="124">
        <v>37000</v>
      </c>
      <c r="O6" s="124">
        <v>1970</v>
      </c>
      <c r="P6" s="121" t="s">
        <v>140</v>
      </c>
      <c r="Q6" s="80">
        <v>45539</v>
      </c>
      <c r="R6" s="124">
        <v>27370</v>
      </c>
      <c r="S6" s="124">
        <v>1970</v>
      </c>
      <c r="T6" s="124">
        <v>0</v>
      </c>
      <c r="U6" s="125">
        <f t="shared" ref="U6:U69" si="1">IF(AND(ISBLANK(R6),ISBLANK(S6),ISBLANK(T6)),"",R6-(S6+T6))</f>
        <v>25400</v>
      </c>
      <c r="V6" s="117" t="s">
        <v>203</v>
      </c>
      <c r="W6" s="122" t="s">
        <v>381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10" sqref="A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8" width="8.7265625" style="99" customWidth="1"/>
    <col min="49" max="49" width="14" style="99" customWidth="1"/>
    <col min="50" max="50" width="12.4531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30">
        <v>45909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45909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387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1370</v>
      </c>
      <c r="B5" s="38" t="s">
        <v>257</v>
      </c>
      <c r="C5" s="38" t="s">
        <v>258</v>
      </c>
      <c r="D5" s="38" t="s">
        <v>259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44817</v>
      </c>
      <c r="J5" s="38" t="s">
        <v>264</v>
      </c>
      <c r="K5" s="84">
        <v>44817</v>
      </c>
      <c r="L5" s="84" t="s">
        <v>265</v>
      </c>
      <c r="M5" s="38" t="s">
        <v>266</v>
      </c>
      <c r="N5" s="84">
        <v>401181</v>
      </c>
      <c r="O5" s="84" t="s">
        <v>267</v>
      </c>
      <c r="P5" s="84">
        <v>600894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351315771</v>
      </c>
      <c r="Z5" s="38" t="s">
        <v>274</v>
      </c>
      <c r="AA5" s="108" t="s">
        <v>275</v>
      </c>
      <c r="AB5" s="84">
        <v>40000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2150</v>
      </c>
      <c r="AK5" s="84">
        <v>2150</v>
      </c>
      <c r="AL5" s="108" t="s">
        <v>282</v>
      </c>
      <c r="AM5" s="84">
        <v>33955.360000000001</v>
      </c>
      <c r="AN5" s="112">
        <v>11194.64</v>
      </c>
      <c r="AO5" s="112">
        <v>45150</v>
      </c>
      <c r="AP5" s="112">
        <v>6044.64</v>
      </c>
      <c r="AQ5" s="112">
        <v>247.36</v>
      </c>
      <c r="AR5" s="112">
        <v>6292</v>
      </c>
      <c r="AS5" s="112">
        <v>6044.64</v>
      </c>
      <c r="AT5" s="112">
        <v>247.36</v>
      </c>
      <c r="AU5" s="112">
        <v>6292</v>
      </c>
      <c r="AV5" s="84">
        <v>29</v>
      </c>
      <c r="AW5" s="84">
        <v>217</v>
      </c>
      <c r="AX5" s="84" t="s">
        <v>283</v>
      </c>
      <c r="AY5" s="108"/>
      <c r="AZ5" s="84"/>
      <c r="BA5" s="84"/>
      <c r="BB5" s="84" t="s">
        <v>284</v>
      </c>
      <c r="BC5" s="84"/>
      <c r="BD5" s="108"/>
      <c r="BE5" s="84"/>
      <c r="BF5" s="38"/>
      <c r="BG5" s="84"/>
      <c r="BH5" s="114" t="s">
        <v>370</v>
      </c>
      <c r="BI5" s="38" t="s">
        <v>110</v>
      </c>
      <c r="BJ5" s="85">
        <v>45909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19537</v>
      </c>
      <c r="BQ5" s="117" t="s">
        <v>201</v>
      </c>
      <c r="BR5" s="118" t="s">
        <v>380</v>
      </c>
    </row>
    <row r="6" spans="1:70" s="113" customFormat="1" ht="15" customHeight="1" x14ac:dyDescent="0.35">
      <c r="A6" s="84">
        <v>2443</v>
      </c>
      <c r="B6" s="38" t="s">
        <v>257</v>
      </c>
      <c r="C6" s="38" t="s">
        <v>258</v>
      </c>
      <c r="D6" s="38" t="s">
        <v>259</v>
      </c>
      <c r="E6" s="38" t="s">
        <v>260</v>
      </c>
      <c r="F6" s="38" t="s">
        <v>261</v>
      </c>
      <c r="G6" s="84" t="s">
        <v>262</v>
      </c>
      <c r="H6" s="38" t="s">
        <v>263</v>
      </c>
      <c r="I6" s="84">
        <v>44817</v>
      </c>
      <c r="J6" s="38" t="s">
        <v>264</v>
      </c>
      <c r="K6" s="84">
        <v>44817</v>
      </c>
      <c r="L6" s="84" t="s">
        <v>265</v>
      </c>
      <c r="M6" s="38" t="s">
        <v>266</v>
      </c>
      <c r="N6" s="84">
        <v>401181</v>
      </c>
      <c r="O6" s="84" t="s">
        <v>267</v>
      </c>
      <c r="P6" s="84">
        <v>600894</v>
      </c>
      <c r="Q6" s="38" t="s">
        <v>268</v>
      </c>
      <c r="R6" s="38" t="s">
        <v>269</v>
      </c>
      <c r="S6" s="84" t="s">
        <v>285</v>
      </c>
      <c r="T6" s="84" t="s">
        <v>285</v>
      </c>
      <c r="U6" s="84" t="s">
        <v>286</v>
      </c>
      <c r="V6" s="84" t="s">
        <v>287</v>
      </c>
      <c r="W6" s="84">
        <v>0</v>
      </c>
      <c r="X6" s="38" t="s">
        <v>288</v>
      </c>
      <c r="Y6" s="84">
        <v>355816934</v>
      </c>
      <c r="Z6" s="38" t="s">
        <v>289</v>
      </c>
      <c r="AA6" s="108" t="s">
        <v>290</v>
      </c>
      <c r="AB6" s="84">
        <v>42000</v>
      </c>
      <c r="AC6" s="108" t="s">
        <v>276</v>
      </c>
      <c r="AD6" s="84">
        <v>24</v>
      </c>
      <c r="AE6" s="84" t="s">
        <v>277</v>
      </c>
      <c r="AF6" s="84" t="s">
        <v>291</v>
      </c>
      <c r="AG6" s="108" t="s">
        <v>292</v>
      </c>
      <c r="AH6" s="84" t="s">
        <v>293</v>
      </c>
      <c r="AI6" s="108" t="s">
        <v>294</v>
      </c>
      <c r="AJ6" s="84">
        <v>2240</v>
      </c>
      <c r="AK6" s="84">
        <v>2240</v>
      </c>
      <c r="AL6" s="108" t="s">
        <v>295</v>
      </c>
      <c r="AM6" s="84">
        <v>26827.26</v>
      </c>
      <c r="AN6" s="112">
        <v>11252.74</v>
      </c>
      <c r="AO6" s="112">
        <v>38080</v>
      </c>
      <c r="AP6" s="112">
        <v>15172.74</v>
      </c>
      <c r="AQ6" s="112">
        <v>1332.26</v>
      </c>
      <c r="AR6" s="112">
        <v>16505</v>
      </c>
      <c r="AS6" s="112">
        <v>0</v>
      </c>
      <c r="AT6" s="112">
        <v>0</v>
      </c>
      <c r="AU6" s="112">
        <v>0</v>
      </c>
      <c r="AV6" s="84">
        <v>17</v>
      </c>
      <c r="AW6" s="84">
        <v>0</v>
      </c>
      <c r="AX6" s="84" t="s">
        <v>296</v>
      </c>
      <c r="AY6" s="108"/>
      <c r="AZ6" s="84"/>
      <c r="BA6" s="84"/>
      <c r="BB6" s="84" t="s">
        <v>284</v>
      </c>
      <c r="BC6" s="84"/>
      <c r="BD6" s="108"/>
      <c r="BE6" s="84"/>
      <c r="BF6" s="38"/>
      <c r="BG6" s="84"/>
      <c r="BH6" s="114" t="s">
        <v>370</v>
      </c>
      <c r="BI6" s="38" t="s">
        <v>110</v>
      </c>
      <c r="BJ6" s="85">
        <v>45909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/>
      <c r="BR6" s="118" t="s">
        <v>371</v>
      </c>
    </row>
    <row r="7" spans="1:70" s="113" customFormat="1" ht="15" customHeight="1" x14ac:dyDescent="0.35">
      <c r="A7" s="84">
        <v>3285</v>
      </c>
      <c r="B7" s="38" t="s">
        <v>257</v>
      </c>
      <c r="C7" s="38" t="s">
        <v>258</v>
      </c>
      <c r="D7" s="38" t="s">
        <v>259</v>
      </c>
      <c r="E7" s="38" t="s">
        <v>260</v>
      </c>
      <c r="F7" s="38" t="s">
        <v>261</v>
      </c>
      <c r="G7" s="84" t="s">
        <v>262</v>
      </c>
      <c r="H7" s="38" t="s">
        <v>263</v>
      </c>
      <c r="I7" s="84">
        <v>44817</v>
      </c>
      <c r="J7" s="38" t="s">
        <v>264</v>
      </c>
      <c r="K7" s="84">
        <v>44817</v>
      </c>
      <c r="L7" s="84" t="s">
        <v>265</v>
      </c>
      <c r="M7" s="38" t="s">
        <v>266</v>
      </c>
      <c r="N7" s="84">
        <v>401181</v>
      </c>
      <c r="O7" s="84" t="s">
        <v>267</v>
      </c>
      <c r="P7" s="84">
        <v>600894</v>
      </c>
      <c r="Q7" s="38" t="s">
        <v>268</v>
      </c>
      <c r="R7" s="38" t="s">
        <v>269</v>
      </c>
      <c r="S7" s="84" t="s">
        <v>297</v>
      </c>
      <c r="T7" s="84" t="s">
        <v>297</v>
      </c>
      <c r="U7" s="84" t="s">
        <v>298</v>
      </c>
      <c r="V7" s="84" t="s">
        <v>287</v>
      </c>
      <c r="W7" s="84">
        <v>0</v>
      </c>
      <c r="X7" s="38" t="s">
        <v>299</v>
      </c>
      <c r="Y7" s="84">
        <v>358214382</v>
      </c>
      <c r="Z7" s="38" t="s">
        <v>300</v>
      </c>
      <c r="AA7" s="108" t="s">
        <v>301</v>
      </c>
      <c r="AB7" s="84">
        <v>52000</v>
      </c>
      <c r="AC7" s="108" t="s">
        <v>276</v>
      </c>
      <c r="AD7" s="84">
        <v>24</v>
      </c>
      <c r="AE7" s="84" t="s">
        <v>302</v>
      </c>
      <c r="AF7" s="84" t="s">
        <v>278</v>
      </c>
      <c r="AG7" s="108" t="s">
        <v>279</v>
      </c>
      <c r="AH7" s="84" t="s">
        <v>280</v>
      </c>
      <c r="AI7" s="108" t="s">
        <v>303</v>
      </c>
      <c r="AJ7" s="84">
        <v>2770</v>
      </c>
      <c r="AK7" s="84">
        <v>2770</v>
      </c>
      <c r="AL7" s="108" t="s">
        <v>304</v>
      </c>
      <c r="AM7" s="84">
        <v>20603.900000000001</v>
      </c>
      <c r="AN7" s="112">
        <v>9866.1</v>
      </c>
      <c r="AO7" s="112">
        <v>30470</v>
      </c>
      <c r="AP7" s="112">
        <v>31396.1</v>
      </c>
      <c r="AQ7" s="112">
        <v>4710.8999999999996</v>
      </c>
      <c r="AR7" s="112">
        <v>36107</v>
      </c>
      <c r="AS7" s="112">
        <v>2173.9</v>
      </c>
      <c r="AT7" s="112">
        <v>596.1</v>
      </c>
      <c r="AU7" s="112">
        <v>2770</v>
      </c>
      <c r="AV7" s="84">
        <v>12</v>
      </c>
      <c r="AW7" s="84" t="e">
        <v>#N/A</v>
      </c>
      <c r="AX7" s="84" t="e">
        <v>#N/A</v>
      </c>
      <c r="AY7" s="108"/>
      <c r="AZ7" s="84"/>
      <c r="BA7" s="84"/>
      <c r="BB7" s="84" t="s">
        <v>284</v>
      </c>
      <c r="BC7" s="84"/>
      <c r="BD7" s="108"/>
      <c r="BE7" s="84"/>
      <c r="BF7" s="38"/>
      <c r="BG7" s="84"/>
      <c r="BH7" s="114" t="s">
        <v>370</v>
      </c>
      <c r="BI7" s="38" t="s">
        <v>110</v>
      </c>
      <c r="BJ7" s="85">
        <v>45909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/>
      <c r="BQ7" s="117"/>
      <c r="BR7" s="118" t="s">
        <v>371</v>
      </c>
    </row>
    <row r="8" spans="1:70" s="113" customFormat="1" ht="15" customHeight="1" x14ac:dyDescent="0.35">
      <c r="A8" s="84">
        <v>1898</v>
      </c>
      <c r="B8" s="38" t="s">
        <v>257</v>
      </c>
      <c r="C8" s="38" t="s">
        <v>258</v>
      </c>
      <c r="D8" s="38" t="s">
        <v>259</v>
      </c>
      <c r="E8" s="38" t="s">
        <v>260</v>
      </c>
      <c r="F8" s="38" t="s">
        <v>261</v>
      </c>
      <c r="G8" s="84" t="s">
        <v>262</v>
      </c>
      <c r="H8" s="38" t="s">
        <v>263</v>
      </c>
      <c r="I8" s="84">
        <v>44917</v>
      </c>
      <c r="J8" s="38" t="s">
        <v>305</v>
      </c>
      <c r="K8" s="84">
        <v>44917</v>
      </c>
      <c r="L8" s="84" t="s">
        <v>306</v>
      </c>
      <c r="M8" s="38" t="s">
        <v>307</v>
      </c>
      <c r="N8" s="84">
        <v>71339</v>
      </c>
      <c r="O8" s="84" t="s">
        <v>308</v>
      </c>
      <c r="P8" s="84">
        <v>669129</v>
      </c>
      <c r="Q8" s="38" t="s">
        <v>309</v>
      </c>
      <c r="R8" s="38" t="s">
        <v>269</v>
      </c>
      <c r="S8" s="84" t="s">
        <v>310</v>
      </c>
      <c r="T8" s="84" t="s">
        <v>310</v>
      </c>
      <c r="U8" s="84" t="s">
        <v>271</v>
      </c>
      <c r="V8" s="84" t="s">
        <v>272</v>
      </c>
      <c r="W8" s="84">
        <v>541</v>
      </c>
      <c r="X8" s="38" t="s">
        <v>311</v>
      </c>
      <c r="Y8" s="84">
        <v>353857194</v>
      </c>
      <c r="Z8" s="38" t="s">
        <v>312</v>
      </c>
      <c r="AA8" s="108" t="s">
        <v>313</v>
      </c>
      <c r="AB8" s="84">
        <v>37000</v>
      </c>
      <c r="AC8" s="108" t="s">
        <v>276</v>
      </c>
      <c r="AD8" s="84">
        <v>24</v>
      </c>
      <c r="AE8" s="84" t="s">
        <v>277</v>
      </c>
      <c r="AF8" s="84" t="s">
        <v>314</v>
      </c>
      <c r="AG8" s="108" t="s">
        <v>315</v>
      </c>
      <c r="AH8" s="84" t="s">
        <v>293</v>
      </c>
      <c r="AI8" s="108" t="s">
        <v>316</v>
      </c>
      <c r="AJ8" s="84">
        <v>1970</v>
      </c>
      <c r="AK8" s="84">
        <v>1970</v>
      </c>
      <c r="AL8" s="108" t="s">
        <v>301</v>
      </c>
      <c r="AM8" s="84">
        <v>11556.57</v>
      </c>
      <c r="AN8" s="112">
        <v>6173.43</v>
      </c>
      <c r="AO8" s="112">
        <v>17730</v>
      </c>
      <c r="AP8" s="112">
        <v>25443.43</v>
      </c>
      <c r="AQ8" s="112">
        <v>4482.57</v>
      </c>
      <c r="AR8" s="112">
        <v>29926</v>
      </c>
      <c r="AS8" s="112">
        <v>19417.41</v>
      </c>
      <c r="AT8" s="112">
        <v>4222.59</v>
      </c>
      <c r="AU8" s="112">
        <v>23640</v>
      </c>
      <c r="AV8" s="84">
        <v>21</v>
      </c>
      <c r="AW8" s="84">
        <v>343</v>
      </c>
      <c r="AX8" s="84" t="s">
        <v>317</v>
      </c>
      <c r="AY8" s="108"/>
      <c r="AZ8" s="84"/>
      <c r="BA8" s="84"/>
      <c r="BB8" s="84" t="s">
        <v>284</v>
      </c>
      <c r="BC8" s="84"/>
      <c r="BD8" s="108"/>
      <c r="BE8" s="84"/>
      <c r="BF8" s="38"/>
      <c r="BG8" s="84"/>
      <c r="BH8" s="114" t="s">
        <v>370</v>
      </c>
      <c r="BI8" s="38" t="s">
        <v>110</v>
      </c>
      <c r="BJ8" s="85">
        <v>45909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27370</v>
      </c>
      <c r="BQ8" s="117" t="s">
        <v>203</v>
      </c>
      <c r="BR8" s="129" t="s">
        <v>381</v>
      </c>
    </row>
    <row r="9" spans="1:70" s="113" customFormat="1" ht="15" customHeight="1" x14ac:dyDescent="0.35">
      <c r="A9" s="84">
        <v>1381</v>
      </c>
      <c r="B9" s="38" t="s">
        <v>257</v>
      </c>
      <c r="C9" s="38" t="s">
        <v>258</v>
      </c>
      <c r="D9" s="38" t="s">
        <v>259</v>
      </c>
      <c r="E9" s="38" t="s">
        <v>260</v>
      </c>
      <c r="F9" s="38" t="s">
        <v>261</v>
      </c>
      <c r="G9" s="84" t="s">
        <v>262</v>
      </c>
      <c r="H9" s="38" t="s">
        <v>263</v>
      </c>
      <c r="I9" s="84">
        <v>44917</v>
      </c>
      <c r="J9" s="38" t="s">
        <v>305</v>
      </c>
      <c r="K9" s="84">
        <v>44917</v>
      </c>
      <c r="L9" s="84" t="s">
        <v>306</v>
      </c>
      <c r="M9" s="38" t="s">
        <v>307</v>
      </c>
      <c r="N9" s="84">
        <v>71339</v>
      </c>
      <c r="O9" s="84" t="s">
        <v>308</v>
      </c>
      <c r="P9" s="84">
        <v>586202</v>
      </c>
      <c r="Q9" s="38" t="s">
        <v>318</v>
      </c>
      <c r="R9" s="38" t="s">
        <v>269</v>
      </c>
      <c r="S9" s="84" t="s">
        <v>319</v>
      </c>
      <c r="T9" s="84" t="s">
        <v>319</v>
      </c>
      <c r="U9" s="84" t="s">
        <v>271</v>
      </c>
      <c r="V9" s="84" t="s">
        <v>287</v>
      </c>
      <c r="W9" s="84">
        <v>541</v>
      </c>
      <c r="X9" s="38" t="s">
        <v>320</v>
      </c>
      <c r="Y9" s="84">
        <v>351428898</v>
      </c>
      <c r="Z9" s="38" t="s">
        <v>321</v>
      </c>
      <c r="AA9" s="108" t="s">
        <v>322</v>
      </c>
      <c r="AB9" s="84">
        <v>37000</v>
      </c>
      <c r="AC9" s="108" t="s">
        <v>276</v>
      </c>
      <c r="AD9" s="84">
        <v>24</v>
      </c>
      <c r="AE9" s="84" t="s">
        <v>277</v>
      </c>
      <c r="AF9" s="84" t="s">
        <v>323</v>
      </c>
      <c r="AG9" s="108" t="s">
        <v>324</v>
      </c>
      <c r="AH9" s="84" t="s">
        <v>280</v>
      </c>
      <c r="AI9" s="108" t="s">
        <v>325</v>
      </c>
      <c r="AJ9" s="84">
        <v>2000</v>
      </c>
      <c r="AK9" s="84">
        <v>2000</v>
      </c>
      <c r="AL9" s="108" t="s">
        <v>326</v>
      </c>
      <c r="AM9" s="84">
        <v>33107.279999999999</v>
      </c>
      <c r="AN9" s="112">
        <v>10892.72</v>
      </c>
      <c r="AO9" s="112">
        <v>44000</v>
      </c>
      <c r="AP9" s="112">
        <v>3892.72</v>
      </c>
      <c r="AQ9" s="112">
        <v>123.28</v>
      </c>
      <c r="AR9" s="112">
        <v>4016</v>
      </c>
      <c r="AS9" s="112">
        <v>3892.72</v>
      </c>
      <c r="AT9" s="112">
        <v>123.28</v>
      </c>
      <c r="AU9" s="112">
        <v>4016</v>
      </c>
      <c r="AV9" s="84">
        <v>28</v>
      </c>
      <c r="AW9" s="84">
        <v>161</v>
      </c>
      <c r="AX9" s="84" t="s">
        <v>317</v>
      </c>
      <c r="AY9" s="108"/>
      <c r="AZ9" s="84"/>
      <c r="BA9" s="84"/>
      <c r="BB9" s="84" t="s">
        <v>284</v>
      </c>
      <c r="BC9" s="84"/>
      <c r="BD9" s="108"/>
      <c r="BE9" s="84"/>
      <c r="BF9" s="38"/>
      <c r="BG9" s="84"/>
      <c r="BH9" s="114" t="s">
        <v>370</v>
      </c>
      <c r="BI9" s="38" t="s">
        <v>110</v>
      </c>
      <c r="BJ9" s="85">
        <v>45909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371</v>
      </c>
    </row>
    <row r="10" spans="1:70" s="113" customFormat="1" ht="15" customHeight="1" x14ac:dyDescent="0.35">
      <c r="A10" s="84">
        <v>1696</v>
      </c>
      <c r="B10" s="38" t="s">
        <v>257</v>
      </c>
      <c r="C10" s="38" t="s">
        <v>258</v>
      </c>
      <c r="D10" s="38" t="s">
        <v>259</v>
      </c>
      <c r="E10" s="38" t="s">
        <v>260</v>
      </c>
      <c r="F10" s="38" t="s">
        <v>261</v>
      </c>
      <c r="G10" s="84" t="s">
        <v>262</v>
      </c>
      <c r="H10" s="38" t="s">
        <v>263</v>
      </c>
      <c r="I10" s="84">
        <v>44917</v>
      </c>
      <c r="J10" s="38" t="s">
        <v>305</v>
      </c>
      <c r="K10" s="84">
        <v>44917</v>
      </c>
      <c r="L10" s="84" t="s">
        <v>306</v>
      </c>
      <c r="M10" s="38" t="s">
        <v>307</v>
      </c>
      <c r="N10" s="84">
        <v>71339</v>
      </c>
      <c r="O10" s="84" t="s">
        <v>308</v>
      </c>
      <c r="P10" s="84">
        <v>669129</v>
      </c>
      <c r="Q10" s="38" t="s">
        <v>309</v>
      </c>
      <c r="R10" s="38" t="s">
        <v>269</v>
      </c>
      <c r="S10" s="84" t="s">
        <v>327</v>
      </c>
      <c r="T10" s="84" t="s">
        <v>327</v>
      </c>
      <c r="U10" s="84" t="s">
        <v>271</v>
      </c>
      <c r="V10" s="84" t="s">
        <v>287</v>
      </c>
      <c r="W10" s="84">
        <v>541</v>
      </c>
      <c r="X10" s="38" t="s">
        <v>328</v>
      </c>
      <c r="Y10" s="84">
        <v>353301958</v>
      </c>
      <c r="Z10" s="38" t="s">
        <v>329</v>
      </c>
      <c r="AA10" s="108" t="s">
        <v>330</v>
      </c>
      <c r="AB10" s="84">
        <v>37000</v>
      </c>
      <c r="AC10" s="108" t="s">
        <v>276</v>
      </c>
      <c r="AD10" s="84">
        <v>24</v>
      </c>
      <c r="AE10" s="84" t="s">
        <v>277</v>
      </c>
      <c r="AF10" s="84" t="s">
        <v>331</v>
      </c>
      <c r="AG10" s="108" t="s">
        <v>332</v>
      </c>
      <c r="AH10" s="84" t="s">
        <v>293</v>
      </c>
      <c r="AI10" s="108" t="s">
        <v>333</v>
      </c>
      <c r="AJ10" s="84">
        <v>1970</v>
      </c>
      <c r="AK10" s="84">
        <v>1970</v>
      </c>
      <c r="AL10" s="108" t="s">
        <v>334</v>
      </c>
      <c r="AM10" s="84">
        <v>33356.949999999997</v>
      </c>
      <c r="AN10" s="112">
        <v>9983.0499999999993</v>
      </c>
      <c r="AO10" s="112">
        <v>43340</v>
      </c>
      <c r="AP10" s="112">
        <v>3643.05</v>
      </c>
      <c r="AQ10" s="112">
        <v>103.95</v>
      </c>
      <c r="AR10" s="112">
        <v>3747</v>
      </c>
      <c r="AS10" s="112">
        <v>1900.13</v>
      </c>
      <c r="AT10" s="112">
        <v>69.87</v>
      </c>
      <c r="AU10" s="112">
        <v>1970</v>
      </c>
      <c r="AV10" s="84">
        <v>23</v>
      </c>
      <c r="AW10" s="84">
        <v>7</v>
      </c>
      <c r="AX10" s="84" t="s">
        <v>335</v>
      </c>
      <c r="AY10" s="108"/>
      <c r="AZ10" s="84"/>
      <c r="BA10" s="84"/>
      <c r="BB10" s="84" t="s">
        <v>284</v>
      </c>
      <c r="BC10" s="84"/>
      <c r="BD10" s="108"/>
      <c r="BE10" s="84"/>
      <c r="BF10" s="38"/>
      <c r="BG10" s="84"/>
      <c r="BH10" s="114" t="s">
        <v>370</v>
      </c>
      <c r="BI10" s="38" t="s">
        <v>110</v>
      </c>
      <c r="BJ10" s="85">
        <v>45909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371</v>
      </c>
    </row>
    <row r="11" spans="1:70" s="113" customFormat="1" ht="15" customHeight="1" x14ac:dyDescent="0.35">
      <c r="A11" s="84">
        <v>2505</v>
      </c>
      <c r="B11" s="38" t="s">
        <v>257</v>
      </c>
      <c r="C11" s="38" t="s">
        <v>258</v>
      </c>
      <c r="D11" s="38" t="s">
        <v>259</v>
      </c>
      <c r="E11" s="38" t="s">
        <v>260</v>
      </c>
      <c r="F11" s="38" t="s">
        <v>261</v>
      </c>
      <c r="G11" s="84" t="s">
        <v>262</v>
      </c>
      <c r="H11" s="38" t="s">
        <v>263</v>
      </c>
      <c r="I11" s="84">
        <v>44917</v>
      </c>
      <c r="J11" s="38" t="s">
        <v>305</v>
      </c>
      <c r="K11" s="84">
        <v>44917</v>
      </c>
      <c r="L11" s="84" t="s">
        <v>306</v>
      </c>
      <c r="M11" s="38" t="s">
        <v>307</v>
      </c>
      <c r="N11" s="84">
        <v>71339</v>
      </c>
      <c r="O11" s="84" t="s">
        <v>308</v>
      </c>
      <c r="P11" s="84">
        <v>102002</v>
      </c>
      <c r="Q11" s="38" t="s">
        <v>336</v>
      </c>
      <c r="R11" s="38" t="s">
        <v>269</v>
      </c>
      <c r="S11" s="84" t="s">
        <v>337</v>
      </c>
      <c r="T11" s="84" t="s">
        <v>337</v>
      </c>
      <c r="U11" s="84" t="s">
        <v>271</v>
      </c>
      <c r="V11" s="84" t="s">
        <v>272</v>
      </c>
      <c r="W11" s="84">
        <v>0</v>
      </c>
      <c r="X11" s="38" t="s">
        <v>273</v>
      </c>
      <c r="Y11" s="84">
        <v>356150902</v>
      </c>
      <c r="Z11" s="38" t="s">
        <v>338</v>
      </c>
      <c r="AA11" s="108" t="s">
        <v>339</v>
      </c>
      <c r="AB11" s="84">
        <v>73000</v>
      </c>
      <c r="AC11" s="108" t="s">
        <v>276</v>
      </c>
      <c r="AD11" s="84">
        <v>24</v>
      </c>
      <c r="AE11" s="84" t="s">
        <v>340</v>
      </c>
      <c r="AF11" s="84" t="s">
        <v>341</v>
      </c>
      <c r="AG11" s="108" t="s">
        <v>342</v>
      </c>
      <c r="AH11" s="84" t="s">
        <v>343</v>
      </c>
      <c r="AI11" s="108" t="s">
        <v>344</v>
      </c>
      <c r="AJ11" s="84">
        <v>3900</v>
      </c>
      <c r="AK11" s="84">
        <v>3900</v>
      </c>
      <c r="AL11" s="108" t="s">
        <v>345</v>
      </c>
      <c r="AM11" s="84">
        <v>44054.48</v>
      </c>
      <c r="AN11" s="112">
        <v>18345.52</v>
      </c>
      <c r="AO11" s="112">
        <v>62400</v>
      </c>
      <c r="AP11" s="112">
        <v>28945.52</v>
      </c>
      <c r="AQ11" s="112">
        <v>2810.48</v>
      </c>
      <c r="AR11" s="112">
        <v>31756</v>
      </c>
      <c r="AS11" s="112">
        <v>3344.88</v>
      </c>
      <c r="AT11" s="112">
        <v>555.12</v>
      </c>
      <c r="AU11" s="112">
        <v>3900</v>
      </c>
      <c r="AV11" s="84">
        <v>17</v>
      </c>
      <c r="AW11" s="84" t="e">
        <v>#N/A</v>
      </c>
      <c r="AX11" s="84" t="e">
        <v>#N/A</v>
      </c>
      <c r="AY11" s="108"/>
      <c r="AZ11" s="84"/>
      <c r="BA11" s="84"/>
      <c r="BB11" s="84" t="s">
        <v>284</v>
      </c>
      <c r="BC11" s="84"/>
      <c r="BD11" s="108"/>
      <c r="BE11" s="84"/>
      <c r="BF11" s="38"/>
      <c r="BG11" s="84"/>
      <c r="BH11" s="114" t="s">
        <v>370</v>
      </c>
      <c r="BI11" s="38" t="s">
        <v>110</v>
      </c>
      <c r="BJ11" s="85">
        <v>45909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371</v>
      </c>
    </row>
    <row r="12" spans="1:70" s="113" customFormat="1" ht="15" customHeight="1" x14ac:dyDescent="0.35">
      <c r="A12" s="84">
        <v>2552</v>
      </c>
      <c r="B12" s="38" t="s">
        <v>257</v>
      </c>
      <c r="C12" s="38" t="s">
        <v>258</v>
      </c>
      <c r="D12" s="38" t="s">
        <v>259</v>
      </c>
      <c r="E12" s="38" t="s">
        <v>260</v>
      </c>
      <c r="F12" s="38" t="s">
        <v>261</v>
      </c>
      <c r="G12" s="84" t="s">
        <v>262</v>
      </c>
      <c r="H12" s="38" t="s">
        <v>263</v>
      </c>
      <c r="I12" s="84">
        <v>44917</v>
      </c>
      <c r="J12" s="38" t="s">
        <v>305</v>
      </c>
      <c r="K12" s="84">
        <v>44917</v>
      </c>
      <c r="L12" s="84" t="s">
        <v>306</v>
      </c>
      <c r="M12" s="38" t="s">
        <v>307</v>
      </c>
      <c r="N12" s="84">
        <v>71339</v>
      </c>
      <c r="O12" s="84" t="s">
        <v>308</v>
      </c>
      <c r="P12" s="84">
        <v>586202</v>
      </c>
      <c r="Q12" s="38" t="s">
        <v>318</v>
      </c>
      <c r="R12" s="38" t="s">
        <v>269</v>
      </c>
      <c r="S12" s="84" t="s">
        <v>346</v>
      </c>
      <c r="T12" s="84" t="s">
        <v>346</v>
      </c>
      <c r="U12" s="84" t="s">
        <v>271</v>
      </c>
      <c r="V12" s="84" t="s">
        <v>287</v>
      </c>
      <c r="W12" s="84">
        <v>0</v>
      </c>
      <c r="X12" s="38" t="s">
        <v>273</v>
      </c>
      <c r="Y12" s="84">
        <v>356271581</v>
      </c>
      <c r="Z12" s="38" t="s">
        <v>347</v>
      </c>
      <c r="AA12" s="108" t="s">
        <v>348</v>
      </c>
      <c r="AB12" s="84">
        <v>52000</v>
      </c>
      <c r="AC12" s="108" t="s">
        <v>276</v>
      </c>
      <c r="AD12" s="84">
        <v>24</v>
      </c>
      <c r="AE12" s="84" t="s">
        <v>349</v>
      </c>
      <c r="AF12" s="84" t="s">
        <v>350</v>
      </c>
      <c r="AG12" s="108" t="s">
        <v>351</v>
      </c>
      <c r="AH12" s="84" t="s">
        <v>280</v>
      </c>
      <c r="AI12" s="108" t="s">
        <v>344</v>
      </c>
      <c r="AJ12" s="84">
        <v>2780</v>
      </c>
      <c r="AK12" s="84">
        <v>2780</v>
      </c>
      <c r="AL12" s="108" t="s">
        <v>352</v>
      </c>
      <c r="AM12" s="84">
        <v>31659.68</v>
      </c>
      <c r="AN12" s="112">
        <v>12820.32</v>
      </c>
      <c r="AO12" s="112">
        <v>44480</v>
      </c>
      <c r="AP12" s="112">
        <v>20340.32</v>
      </c>
      <c r="AQ12" s="112">
        <v>1950.68</v>
      </c>
      <c r="AR12" s="112">
        <v>22291</v>
      </c>
      <c r="AS12" s="112">
        <v>2389.91</v>
      </c>
      <c r="AT12" s="112">
        <v>390.09</v>
      </c>
      <c r="AU12" s="112">
        <v>2780</v>
      </c>
      <c r="AV12" s="84">
        <v>17</v>
      </c>
      <c r="AW12" s="84" t="e">
        <v>#N/A</v>
      </c>
      <c r="AX12" s="84" t="e">
        <v>#N/A</v>
      </c>
      <c r="AY12" s="108"/>
      <c r="AZ12" s="84"/>
      <c r="BA12" s="84"/>
      <c r="BB12" s="84" t="s">
        <v>284</v>
      </c>
      <c r="BC12" s="84"/>
      <c r="BD12" s="108"/>
      <c r="BE12" s="84"/>
      <c r="BF12" s="38"/>
      <c r="BG12" s="84"/>
      <c r="BH12" s="114" t="s">
        <v>370</v>
      </c>
      <c r="BI12" s="38" t="s">
        <v>110</v>
      </c>
      <c r="BJ12" s="85">
        <v>45909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371</v>
      </c>
    </row>
    <row r="13" spans="1:70" s="113" customFormat="1" ht="15" customHeight="1" x14ac:dyDescent="0.35">
      <c r="A13" s="84">
        <v>2765</v>
      </c>
      <c r="B13" s="38" t="s">
        <v>257</v>
      </c>
      <c r="C13" s="38" t="s">
        <v>258</v>
      </c>
      <c r="D13" s="38" t="s">
        <v>259</v>
      </c>
      <c r="E13" s="38" t="s">
        <v>260</v>
      </c>
      <c r="F13" s="38" t="s">
        <v>261</v>
      </c>
      <c r="G13" s="84" t="s">
        <v>262</v>
      </c>
      <c r="H13" s="38" t="s">
        <v>263</v>
      </c>
      <c r="I13" s="84">
        <v>44917</v>
      </c>
      <c r="J13" s="38" t="s">
        <v>305</v>
      </c>
      <c r="K13" s="84">
        <v>44917</v>
      </c>
      <c r="L13" s="84" t="s">
        <v>306</v>
      </c>
      <c r="M13" s="38" t="s">
        <v>307</v>
      </c>
      <c r="N13" s="84">
        <v>71339</v>
      </c>
      <c r="O13" s="84" t="s">
        <v>308</v>
      </c>
      <c r="P13" s="84">
        <v>586202</v>
      </c>
      <c r="Q13" s="38" t="s">
        <v>318</v>
      </c>
      <c r="R13" s="38" t="s">
        <v>269</v>
      </c>
      <c r="S13" s="84" t="s">
        <v>353</v>
      </c>
      <c r="T13" s="84" t="s">
        <v>353</v>
      </c>
      <c r="U13" s="84" t="s">
        <v>354</v>
      </c>
      <c r="V13" s="84" t="s">
        <v>287</v>
      </c>
      <c r="W13" s="84">
        <v>0</v>
      </c>
      <c r="X13" s="38" t="s">
        <v>355</v>
      </c>
      <c r="Y13" s="84">
        <v>356864996</v>
      </c>
      <c r="Z13" s="38" t="s">
        <v>356</v>
      </c>
      <c r="AA13" s="108" t="s">
        <v>357</v>
      </c>
      <c r="AB13" s="84">
        <v>52000</v>
      </c>
      <c r="AC13" s="108" t="s">
        <v>276</v>
      </c>
      <c r="AD13" s="84">
        <v>24</v>
      </c>
      <c r="AE13" s="84" t="s">
        <v>349</v>
      </c>
      <c r="AF13" s="84" t="s">
        <v>358</v>
      </c>
      <c r="AG13" s="108" t="s">
        <v>359</v>
      </c>
      <c r="AH13" s="84" t="s">
        <v>280</v>
      </c>
      <c r="AI13" s="108" t="s">
        <v>360</v>
      </c>
      <c r="AJ13" s="84">
        <v>2780</v>
      </c>
      <c r="AK13" s="84">
        <v>2780</v>
      </c>
      <c r="AL13" s="108" t="s">
        <v>361</v>
      </c>
      <c r="AM13" s="84">
        <v>26679.57</v>
      </c>
      <c r="AN13" s="112">
        <v>12240.43</v>
      </c>
      <c r="AO13" s="112">
        <v>38920</v>
      </c>
      <c r="AP13" s="112">
        <v>25320.43</v>
      </c>
      <c r="AQ13" s="112">
        <v>3026.57</v>
      </c>
      <c r="AR13" s="112">
        <v>28347</v>
      </c>
      <c r="AS13" s="112">
        <v>2294.4</v>
      </c>
      <c r="AT13" s="112">
        <v>485.6</v>
      </c>
      <c r="AU13" s="112">
        <v>2780</v>
      </c>
      <c r="AV13" s="84">
        <v>15</v>
      </c>
      <c r="AW13" s="84" t="e">
        <v>#N/A</v>
      </c>
      <c r="AX13" s="84" t="e">
        <v>#N/A</v>
      </c>
      <c r="AY13" s="108"/>
      <c r="AZ13" s="84"/>
      <c r="BA13" s="84"/>
      <c r="BB13" s="84" t="s">
        <v>284</v>
      </c>
      <c r="BC13" s="84"/>
      <c r="BD13" s="108"/>
      <c r="BE13" s="84"/>
      <c r="BF13" s="38"/>
      <c r="BG13" s="84"/>
      <c r="BH13" s="114" t="s">
        <v>370</v>
      </c>
      <c r="BI13" s="38" t="s">
        <v>110</v>
      </c>
      <c r="BJ13" s="85">
        <v>45909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371</v>
      </c>
    </row>
    <row r="14" spans="1:70" s="113" customFormat="1" ht="15" customHeight="1" x14ac:dyDescent="0.35">
      <c r="A14" s="84">
        <v>3454</v>
      </c>
      <c r="B14" s="38" t="s">
        <v>257</v>
      </c>
      <c r="C14" s="38" t="s">
        <v>258</v>
      </c>
      <c r="D14" s="38" t="s">
        <v>259</v>
      </c>
      <c r="E14" s="38" t="s">
        <v>260</v>
      </c>
      <c r="F14" s="38" t="s">
        <v>261</v>
      </c>
      <c r="G14" s="84" t="s">
        <v>262</v>
      </c>
      <c r="H14" s="38" t="s">
        <v>263</v>
      </c>
      <c r="I14" s="84">
        <v>44917</v>
      </c>
      <c r="J14" s="38" t="s">
        <v>305</v>
      </c>
      <c r="K14" s="84">
        <v>44917</v>
      </c>
      <c r="L14" s="84" t="s">
        <v>306</v>
      </c>
      <c r="M14" s="38" t="s">
        <v>307</v>
      </c>
      <c r="N14" s="84">
        <v>71339</v>
      </c>
      <c r="O14" s="84" t="s">
        <v>308</v>
      </c>
      <c r="P14" s="84">
        <v>102002</v>
      </c>
      <c r="Q14" s="38" t="s">
        <v>336</v>
      </c>
      <c r="R14" s="38" t="s">
        <v>269</v>
      </c>
      <c r="S14" s="84" t="s">
        <v>362</v>
      </c>
      <c r="T14" s="84" t="s">
        <v>362</v>
      </c>
      <c r="U14" s="84" t="s">
        <v>271</v>
      </c>
      <c r="V14" s="84" t="s">
        <v>272</v>
      </c>
      <c r="W14" s="84">
        <v>0</v>
      </c>
      <c r="X14" s="38" t="s">
        <v>328</v>
      </c>
      <c r="Y14" s="84">
        <v>358513533</v>
      </c>
      <c r="Z14" s="38" t="s">
        <v>363</v>
      </c>
      <c r="AA14" s="108" t="s">
        <v>364</v>
      </c>
      <c r="AB14" s="84">
        <v>24000</v>
      </c>
      <c r="AC14" s="108" t="s">
        <v>276</v>
      </c>
      <c r="AD14" s="84">
        <v>18</v>
      </c>
      <c r="AE14" s="84" t="s">
        <v>349</v>
      </c>
      <c r="AF14" s="84" t="s">
        <v>365</v>
      </c>
      <c r="AG14" s="108" t="s">
        <v>366</v>
      </c>
      <c r="AH14" s="84" t="s">
        <v>280</v>
      </c>
      <c r="AI14" s="108" t="s">
        <v>367</v>
      </c>
      <c r="AJ14" s="84">
        <v>1610</v>
      </c>
      <c r="AK14" s="84">
        <v>1610</v>
      </c>
      <c r="AL14" s="108" t="s">
        <v>368</v>
      </c>
      <c r="AM14" s="84">
        <v>10925.69</v>
      </c>
      <c r="AN14" s="112">
        <v>3564.31</v>
      </c>
      <c r="AO14" s="112">
        <v>14490</v>
      </c>
      <c r="AP14" s="112">
        <v>13074.31</v>
      </c>
      <c r="AQ14" s="112">
        <v>1402.69</v>
      </c>
      <c r="AR14" s="112">
        <v>14477</v>
      </c>
      <c r="AS14" s="112">
        <v>0</v>
      </c>
      <c r="AT14" s="112">
        <v>0</v>
      </c>
      <c r="AU14" s="112">
        <v>0</v>
      </c>
      <c r="AV14" s="84">
        <v>9</v>
      </c>
      <c r="AW14" s="84"/>
      <c r="AX14" s="84" t="s">
        <v>296</v>
      </c>
      <c r="AY14" s="108"/>
      <c r="AZ14" s="84"/>
      <c r="BA14" s="84"/>
      <c r="BB14" s="84" t="s">
        <v>284</v>
      </c>
      <c r="BC14" s="84"/>
      <c r="BD14" s="108"/>
      <c r="BE14" s="84"/>
      <c r="BF14" s="38"/>
      <c r="BG14" s="84"/>
      <c r="BH14" s="114" t="s">
        <v>370</v>
      </c>
      <c r="BI14" s="38" t="s">
        <v>110</v>
      </c>
      <c r="BJ14" s="85">
        <v>45909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385</v>
      </c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2025-10-13T01:08:26Z</dcterms:modified>
</cp:coreProperties>
</file>