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5-Dec-25\Anandpuri\"/>
    </mc:Choice>
  </mc:AlternateContent>
  <xr:revisionPtr revIDLastSave="0" documentId="13_ncr:1_{57F98B3D-D60C-4F7B-AABB-0FFF94118D7B}" xr6:coauthVersionLast="47" xr6:coauthVersionMax="47" xr10:uidLastSave="{00000000-0000-0000-0000-000000000000}"/>
  <bookViews>
    <workbookView xWindow="-110" yWindow="-110" windowWidth="19420" windowHeight="10300" activeTab="1" xr2:uid="{F6474744-B82D-49D2-9572-C8DDCCD9E7C3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1" l="1"/>
  <c r="T18" i="1"/>
  <c r="T16" i="1"/>
  <c r="U15" i="1"/>
  <c r="U14" i="1"/>
  <c r="T15" i="1"/>
  <c r="W5" i="1"/>
  <c r="Z5" i="1" s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<sst xmlns="http://schemas.openxmlformats.org/spreadsheetml/2006/main" count="132" uniqueCount="53">
  <si>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</si>
  <si>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</si>
  <si>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</si>
  <si>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</si>
  <si>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</si>
  <si>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</si>
  <si>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</si>
  <si>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</si>
  <si>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</si>
  <si>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</si>
  <si>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</si>
  <si>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</si>
  <si>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</si>
  <si>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</si>
  <si>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</si>
  <si>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</si>
  <si>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</si>
  <si>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</si>
  <si>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</si>
  <si>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</si>
  <si>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</si>
  <si>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</si>
  <si>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</si>
  <si>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</si>
  <si>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</si>
  <si>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</si>
  <si>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</si>
  <si>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</si>
  <si>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RJ3089</t>
  </si>
  <si>
    <t>Anandpuri</t>
  </si>
  <si>
    <t>FN25-26-02243</t>
  </si>
  <si>
    <t>Nitesh Prajapat</t>
  </si>
  <si>
    <t>SF0087418</t>
  </si>
  <si>
    <t>Loan Officer</t>
  </si>
  <si>
    <t>675516</t>
  </si>
  <si>
    <t>SID951375544175</t>
  </si>
  <si>
    <t>GITA DEVI</t>
  </si>
  <si>
    <t>29-Mar-2024</t>
  </si>
  <si>
    <t>Collection Amount Misappropriated</t>
  </si>
  <si>
    <t>Loan Card</t>
  </si>
  <si>
    <t xml:space="preserve">As per loan card confirmation, borrower Gita Devi (LAN: 351953526) paid four EMIs totaling Rs 3150,/- on the following dates:
These amounts were collected by LO Nitesh Prajapat/SF0087418 on  03-10-24 Rs.3150/- But LO Nitesh Prajapat/SF0087418  Has posted  03-10-24 Rs.2620/-  FIMO On Borrower Respective Loan ID.But LO Bhupendra Singh Rajput/SF0088060 Has Not posted Remaining Amount of Rs.530/- in FIMO On Borrower Respective Loan ID..Additionally, a new loan (LAN: 355781175) was disbursed on 29-Mar-2024 without informing the borrower, and without verifying the reason for EMI pendency or contacting the borrower. </t>
  </si>
  <si>
    <t xml:space="preserve">As per loan card confirmation, borrower Gita Devi (LAN: 351953526) paid four EMIs totaling Rs 3,150/- on the following dates:
These amounts were collected by LO Nitesh Prajapat/SF0087418 on ,04-11-24 Rs.3150/-, But LO Bhupendra Singh Rajput/SF0088060 Has Not posted Remaining Amount of Rs.3,150/- in FIMO On Borrower Respective Loan ID.. Additionally, a new loan (LAN: 355781175) was disbursed on 29-Mar-2024 without informing the borrower, and without verifying the reason for EMI pendency or contacting the borrower. </t>
  </si>
  <si>
    <t xml:space="preserve">As per loan card confirmation, borrower Gita Devi (LAN: 351953526) paid four EMIs totaling Rs.3150/- on the following dates:
These amounts were collected by LO Nitesh Prajapat/SF0087418 on  06-02-25 Rs.3150/- But LO Nitesh Prajapat/SF0087418  Has posted   06-02-25 Rs.3120/- FIMO On Borrower Respective Loan ID.But LO Bhupendra Singh Rajput/SF0088060 Has Not posted Remaining Amount of Rs.30/- in FIMO On Borrower Respective Loan ID.. 
Additionally, a new loan (LAN: 355781175) was disbursed on 29-Mar-2024 without informing the borrower, and without verifying the reason for EMI pendency or contacting the borrower. </t>
  </si>
  <si>
    <t xml:space="preserve">As per loan card confirmation, borrower Gita Devi (LAN: 351953526) paid four EMIs totaling Rs.3150/- on the following dates:
These amounts were collected by LO Nitesh Prajapat/SF0087418 on  11-03-25 Rs.3150/- But LO Nitesh Prajapat/SF0087418  Has posted   11-03-25 Rs.2620/- FIMO On Borrower Respective Loan ID.But LO Bhupendra Singh Rajput/SF0088060 Has Not posted Remaining Amount of Rs.530/- in FIMO On Borrower Respective Loan ID.. 
Additionally, a new loan (LAN: 355781175) was disbursed on 29-Mar-2024 without informing the borrower, and without verifying the reason for EMI pendency or contacting the borrower. </t>
  </si>
  <si>
    <t xml:space="preserve">As per loan card confirmation, borrower Gita Devi (LAN: 351953526) paid four EMIs totaling Rs.3150/- on the following dates:
These amounts were collected by LO Nitesh Prajapat/SF0087418 on  04-04-25 Rs.3150/- But LO Nitesh Prajapat/SF0087418  Has posted   04-04-25 Rs.2620/- FIMO On Borrower Respective Loan ID.But LO Bhupendra Singh Rajput/SF0088060 Has Not posted Remaining Amount of Rs.530/- in FIMO On Borrower Respective Loan ID.. 
Additionally, a new loan (LAN: 355781175) was disbursed on 29-Mar-2024 without informing the borrower, and without verifying the reason for EMI pendency or contacting the borrower. </t>
  </si>
  <si>
    <t xml:space="preserve">As per loan card confirmation, borrower Gita Devi (LAN: 351953526) paid four EMIs totaling Rs.3150/- on the following dates:
These amounts were collected by LO Nitesh Prajapat/SF0087418 on  04-05-25 Rs.3150/- But LO Nitesh Prajapat/SF0087418  Has posted   04-05-25 Rs.2090/- FIMO On Borrower Respective Loan ID.But LO Bhupendra Singh Rajput/SF0088060 Has Not posted Remaining Amount of Rs.1060/- in FIMO On Borrower Respective Loan ID.. 
Additionally, a new loan (LAN: 355781175) was disbursed on 29-Mar-2024 without informing the borrower, and without verifying the reason for EMI pendency or contacting the borrower. </t>
  </si>
  <si>
    <t xml:space="preserve">As per loan card confirmation, borrower Gita Devi (LAN: 351953526) paid four EMIs totaling Rs 3,150/- on the following dates:
These amounts were collected by LO Nitesh Prajapat/SF0087418 on ,04-06-25 Rs.3150/-, But LO Bhupendra Singh Rajput/SF0088060 Has Not posted Remaining Amount of Rs.3,150/- in FIMO On Borrower Respective Loan ID.. Additionally, a new loan (LAN: 355781175) was disbursed on 29-Mar-2024 without informing the borrower, and without verifying the reason for EMI pendency or contacting the borrower. </t>
  </si>
  <si>
    <t xml:space="preserve">As per loan card confirmation, borrower Gita Devi (LAN: 351953526) paid four EMIs totaling Rs.3150/- on the following dates:
These amounts were collected by LO Nitesh Prajapat/SF0087418 on  05-07-25 Rs.3150/- But LO Nitesh Prajapat/SF0087418  Has posted   05-07-25 Rs.1030/- FIMO On Borrower Respective Loan ID.But LO Bhupendra Singh Rajput/SF0088060 Has Not posted Remaining Amount of Rs.2120/- in FIMO On Borrower Respective Loan ID.. 
Additionally, a new loan (LAN: 355781175) was disbursed on 29-Mar-2024 without informing the borrower, and without verifying the reason for EMI pendency or contacting the borrower. </t>
  </si>
  <si>
    <t>Collection Issue</t>
  </si>
  <si>
    <t>Remarks</t>
  </si>
  <si>
    <t>Preclosed</t>
  </si>
  <si>
    <t>Difference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</si>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</sst>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  <xf numFmtId="0" fontId="0" fillId="7" borderId="0" xfId="0" applyFill="1"/>
  </cellXfs>
  <cellStyles count="6">
    <cellStyle name="Hyperlink" xfId="1" builtinId="8"/>
    <cellStyle name="Normal" xfId="0" builtinId="0"/>
    <cellStyle name="Normal 18 2 10" xfId="2" xr:uid="{9BB6F6B1-9587-4331-91CD-A2A275629547}"/>
    <cellStyle name="Normal 2 2" xfId="4" xr:uid="{F16438B4-3D67-4F71-B356-B326291A9A14}"/>
    <cellStyle name="Normal 3 19 2" xfId="3" xr:uid="{F3B249DA-1AE5-4233-A701-A6022B9FEE3E}"/>
    <cellStyle name="Normal 3 2" xfId="5" xr:uid="{9C5FCCF2-5181-46CC-8A44-05AAFB573512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763DC6-35F8-00CF-8070-E14B1B476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5-Dec-25\Anandpuri\Copy%20of%20Fraud%20Investigation%20Report%20RJ%20Anandpuri%20RJ3089(Complaint%20Number-FN25-26-02243%20).xlsx" TargetMode="External"/><Relationship Id="rId1" Type="http://schemas.openxmlformats.org/officeDocument/2006/relationships/externalLinkPath" Target="Copy%20of%20Fraud%20Investigation%20Report%20RJ%20Anandpuri%20RJ3089(Complaint%20Number-FN25-26-02243%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65B17-8829-42D0-A44E-22A86A75C8E3}">
  <dimension ref="A1:AB18"/>
  <sheetViews>
    <sheetView topLeftCell="L2" workbookViewId="0">
      <selection activeCell="U18" sqref="U18"/>
    </sheetView>
  </sheetViews>
  <sheetFormatPr defaultRowHeight="14.5" x14ac:dyDescent="0.35"/>
  <cols>
    <col min="1" max="1" width="7.63281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36328125" bestFit="1" customWidth="1"/>
    <col min="11" max="11" width="12.5429687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2.453125" customWidth="1"/>
    <col min="21" max="21" width="11.7265625" customWidth="1"/>
    <col min="22" max="22" width="15.1796875" bestFit="1" customWidth="1"/>
    <col min="23" max="26" width="15.1796875" customWidth="1"/>
    <col min="27" max="27" width="18.36328125" bestFit="1" customWidth="1"/>
    <col min="28" max="28" width="255.6328125" bestFit="1" customWidth="1"/>
  </cols>
  <sheetData>
    <row r="1" spans="1:28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/>
      <c r="AA3" s="3" t="s">
        <v>4</v>
      </c>
      <c r="AB3" s="9"/>
    </row>
    <row r="4" spans="1:28" s="23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/>
      <c r="X4" s="25" t="s">
        <v>49</v>
      </c>
      <c r="Y4" s="25" t="s">
        <v>50</v>
      </c>
      <c r="Z4" s="25" t="s">
        <v>51</v>
      </c>
      <c r="AA4" s="5" t="s">
        <v>26</v>
      </c>
      <c r="AB4" s="5" t="s">
        <v>27</v>
      </c>
    </row>
    <row r="5" spans="1:28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45916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355781175</v>
      </c>
      <c r="M5" s="18"/>
      <c r="N5" s="15" t="s">
        <v>37</v>
      </c>
      <c r="O5" s="19">
        <v>49000</v>
      </c>
      <c r="P5" s="19">
        <v>2620</v>
      </c>
      <c r="Q5" s="20" t="s">
        <v>38</v>
      </c>
      <c r="R5" s="21">
        <v>45568</v>
      </c>
      <c r="S5" s="19">
        <v>3150</v>
      </c>
      <c r="T5" s="19">
        <v>2620</v>
      </c>
      <c r="U5" s="19">
        <v>0</v>
      </c>
      <c r="V5" s="24">
        <v>530</v>
      </c>
      <c r="W5" s="24">
        <f>SUM(V5:V12)</f>
        <v>11100</v>
      </c>
      <c r="X5" s="28" t="s">
        <v>48</v>
      </c>
      <c r="Y5" s="24">
        <v>6500</v>
      </c>
      <c r="Z5" s="24">
        <f>W5-Y5</f>
        <v>4600</v>
      </c>
      <c r="AA5" s="8" t="s">
        <v>39</v>
      </c>
      <c r="AB5" s="22" t="s">
        <v>40</v>
      </c>
    </row>
    <row r="6" spans="1:28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FN25-26-02243</v>
      </c>
      <c r="E6" s="15">
        <v>45916</v>
      </c>
      <c r="F6" s="8" t="s">
        <v>31</v>
      </c>
      <c r="G6" s="16" t="s">
        <v>32</v>
      </c>
      <c r="H6" s="16" t="s">
        <v>33</v>
      </c>
      <c r="I6" s="17" t="s">
        <v>34</v>
      </c>
      <c r="J6" s="17" t="s">
        <v>35</v>
      </c>
      <c r="K6" s="17" t="s">
        <v>36</v>
      </c>
      <c r="L6" s="18">
        <v>355781175</v>
      </c>
      <c r="M6" s="18"/>
      <c r="N6" s="15" t="s">
        <v>37</v>
      </c>
      <c r="O6" s="19">
        <v>49000</v>
      </c>
      <c r="P6" s="19">
        <v>2620</v>
      </c>
      <c r="Q6" s="20" t="s">
        <v>38</v>
      </c>
      <c r="R6" s="21">
        <v>45600</v>
      </c>
      <c r="S6" s="19">
        <v>3150</v>
      </c>
      <c r="T6" s="19">
        <v>0</v>
      </c>
      <c r="U6" s="19">
        <v>0</v>
      </c>
      <c r="V6" s="24">
        <v>3150</v>
      </c>
      <c r="W6" s="24">
        <v>0</v>
      </c>
      <c r="X6" s="24"/>
      <c r="Y6" s="24"/>
      <c r="Z6" s="24"/>
      <c r="AA6" s="8" t="s">
        <v>39</v>
      </c>
      <c r="AB6" s="22" t="s">
        <v>41</v>
      </c>
    </row>
    <row r="7" spans="1:28" x14ac:dyDescent="0.35">
      <c r="A7" s="7">
        <v>3</v>
      </c>
      <c r="B7" s="12" t="s">
        <v>28</v>
      </c>
      <c r="C7" s="13" t="s">
        <v>29</v>
      </c>
      <c r="D7" s="14" t="str">
        <f t="shared" ref="D7:D12" si="0">IF(J7&lt;&gt;"", $D$5, "")</f>
        <v>FN25-26-02243</v>
      </c>
      <c r="E7" s="15">
        <v>45916</v>
      </c>
      <c r="F7" s="8" t="s">
        <v>31</v>
      </c>
      <c r="G7" s="16" t="s">
        <v>32</v>
      </c>
      <c r="H7" s="16" t="s">
        <v>33</v>
      </c>
      <c r="I7" s="17" t="s">
        <v>34</v>
      </c>
      <c r="J7" s="17" t="s">
        <v>35</v>
      </c>
      <c r="K7" s="17" t="s">
        <v>36</v>
      </c>
      <c r="L7" s="18">
        <v>355781175</v>
      </c>
      <c r="M7" s="18"/>
      <c r="N7" s="15" t="s">
        <v>37</v>
      </c>
      <c r="O7" s="19">
        <v>49000</v>
      </c>
      <c r="P7" s="19">
        <v>2620</v>
      </c>
      <c r="Q7" s="20" t="s">
        <v>38</v>
      </c>
      <c r="R7" s="21">
        <v>45694</v>
      </c>
      <c r="S7" s="19">
        <v>3150</v>
      </c>
      <c r="T7" s="19">
        <v>3120</v>
      </c>
      <c r="U7" s="19">
        <v>0</v>
      </c>
      <c r="V7" s="24">
        <v>30</v>
      </c>
      <c r="W7" s="24">
        <v>0</v>
      </c>
      <c r="X7" s="24"/>
      <c r="Y7" s="24"/>
      <c r="Z7" s="24"/>
      <c r="AA7" s="8" t="s">
        <v>39</v>
      </c>
      <c r="AB7" s="22" t="s">
        <v>42</v>
      </c>
    </row>
    <row r="8" spans="1:28" x14ac:dyDescent="0.35">
      <c r="A8" s="7">
        <v>4</v>
      </c>
      <c r="B8" s="12" t="s">
        <v>28</v>
      </c>
      <c r="C8" s="13" t="s">
        <v>29</v>
      </c>
      <c r="D8" s="14" t="str">
        <f t="shared" si="0"/>
        <v>FN25-26-02243</v>
      </c>
      <c r="E8" s="15">
        <v>45916</v>
      </c>
      <c r="F8" s="8" t="s">
        <v>31</v>
      </c>
      <c r="G8" s="16" t="s">
        <v>32</v>
      </c>
      <c r="H8" s="16" t="s">
        <v>33</v>
      </c>
      <c r="I8" s="17" t="s">
        <v>34</v>
      </c>
      <c r="J8" s="17" t="s">
        <v>35</v>
      </c>
      <c r="K8" s="17" t="s">
        <v>36</v>
      </c>
      <c r="L8" s="18">
        <v>355781175</v>
      </c>
      <c r="M8" s="18"/>
      <c r="N8" s="15" t="s">
        <v>37</v>
      </c>
      <c r="O8" s="19">
        <v>49000</v>
      </c>
      <c r="P8" s="19">
        <v>2620</v>
      </c>
      <c r="Q8" s="20" t="s">
        <v>38</v>
      </c>
      <c r="R8" s="21">
        <v>45727</v>
      </c>
      <c r="S8" s="19">
        <v>3150</v>
      </c>
      <c r="T8" s="19">
        <v>2620</v>
      </c>
      <c r="U8" s="19">
        <v>0</v>
      </c>
      <c r="V8" s="24">
        <v>530</v>
      </c>
      <c r="W8" s="24">
        <v>0</v>
      </c>
      <c r="X8" s="24"/>
      <c r="Y8" s="24"/>
      <c r="Z8" s="24"/>
      <c r="AA8" s="8" t="s">
        <v>39</v>
      </c>
      <c r="AB8" s="22" t="s">
        <v>43</v>
      </c>
    </row>
    <row r="9" spans="1:28" x14ac:dyDescent="0.35">
      <c r="A9" s="7">
        <v>5</v>
      </c>
      <c r="B9" s="12" t="s">
        <v>28</v>
      </c>
      <c r="C9" s="13" t="s">
        <v>29</v>
      </c>
      <c r="D9" s="14" t="str">
        <f t="shared" si="0"/>
        <v>FN25-26-02243</v>
      </c>
      <c r="E9" s="15">
        <v>45916</v>
      </c>
      <c r="F9" s="8" t="s">
        <v>31</v>
      </c>
      <c r="G9" s="16" t="s">
        <v>32</v>
      </c>
      <c r="H9" s="16" t="s">
        <v>33</v>
      </c>
      <c r="I9" s="17" t="s">
        <v>34</v>
      </c>
      <c r="J9" s="17" t="s">
        <v>35</v>
      </c>
      <c r="K9" s="17" t="s">
        <v>36</v>
      </c>
      <c r="L9" s="18">
        <v>355781175</v>
      </c>
      <c r="M9" s="18"/>
      <c r="N9" s="15" t="s">
        <v>37</v>
      </c>
      <c r="O9" s="19">
        <v>49000</v>
      </c>
      <c r="P9" s="19">
        <v>2620</v>
      </c>
      <c r="Q9" s="20" t="s">
        <v>38</v>
      </c>
      <c r="R9" s="21">
        <v>45751</v>
      </c>
      <c r="S9" s="19">
        <v>3150</v>
      </c>
      <c r="T9" s="19">
        <v>2620</v>
      </c>
      <c r="U9" s="19">
        <v>0</v>
      </c>
      <c r="V9" s="24">
        <v>530</v>
      </c>
      <c r="W9" s="24">
        <v>0</v>
      </c>
      <c r="X9" s="24"/>
      <c r="Y9" s="24"/>
      <c r="Z9" s="24"/>
      <c r="AA9" s="8" t="s">
        <v>39</v>
      </c>
      <c r="AB9" s="22" t="s">
        <v>44</v>
      </c>
    </row>
    <row r="10" spans="1:28" x14ac:dyDescent="0.35">
      <c r="A10" s="7">
        <v>6</v>
      </c>
      <c r="B10" s="12" t="s">
        <v>28</v>
      </c>
      <c r="C10" s="13" t="s">
        <v>29</v>
      </c>
      <c r="D10" s="14" t="str">
        <f t="shared" si="0"/>
        <v>FN25-26-02243</v>
      </c>
      <c r="E10" s="15">
        <v>45916</v>
      </c>
      <c r="F10" s="8" t="s">
        <v>31</v>
      </c>
      <c r="G10" s="16" t="s">
        <v>32</v>
      </c>
      <c r="H10" s="16" t="s">
        <v>33</v>
      </c>
      <c r="I10" s="17" t="s">
        <v>34</v>
      </c>
      <c r="J10" s="17" t="s">
        <v>35</v>
      </c>
      <c r="K10" s="17" t="s">
        <v>36</v>
      </c>
      <c r="L10" s="18">
        <v>355781175</v>
      </c>
      <c r="M10" s="18"/>
      <c r="N10" s="15" t="s">
        <v>37</v>
      </c>
      <c r="O10" s="19">
        <v>49000</v>
      </c>
      <c r="P10" s="19">
        <v>2620</v>
      </c>
      <c r="Q10" s="20" t="s">
        <v>38</v>
      </c>
      <c r="R10" s="21">
        <v>45781</v>
      </c>
      <c r="S10" s="19">
        <v>3150</v>
      </c>
      <c r="T10" s="19">
        <v>2090</v>
      </c>
      <c r="U10" s="19">
        <v>0</v>
      </c>
      <c r="V10" s="24">
        <v>1060</v>
      </c>
      <c r="W10" s="24">
        <v>0</v>
      </c>
      <c r="X10" s="24"/>
      <c r="Y10" s="24"/>
      <c r="Z10" s="24"/>
      <c r="AA10" s="8" t="s">
        <v>39</v>
      </c>
      <c r="AB10" s="22" t="s">
        <v>45</v>
      </c>
    </row>
    <row r="11" spans="1:28" x14ac:dyDescent="0.35">
      <c r="A11" s="7">
        <v>7</v>
      </c>
      <c r="B11" s="12" t="s">
        <v>28</v>
      </c>
      <c r="C11" s="13" t="s">
        <v>29</v>
      </c>
      <c r="D11" s="14" t="str">
        <f t="shared" si="0"/>
        <v>FN25-26-02243</v>
      </c>
      <c r="E11" s="15">
        <v>45916</v>
      </c>
      <c r="F11" s="8" t="s">
        <v>31</v>
      </c>
      <c r="G11" s="16" t="s">
        <v>32</v>
      </c>
      <c r="H11" s="16" t="s">
        <v>33</v>
      </c>
      <c r="I11" s="17" t="s">
        <v>34</v>
      </c>
      <c r="J11" s="17" t="s">
        <v>35</v>
      </c>
      <c r="K11" s="17" t="s">
        <v>36</v>
      </c>
      <c r="L11" s="18">
        <v>355781175</v>
      </c>
      <c r="M11" s="18"/>
      <c r="N11" s="15" t="s">
        <v>37</v>
      </c>
      <c r="O11" s="19">
        <v>49000</v>
      </c>
      <c r="P11" s="19">
        <v>2620</v>
      </c>
      <c r="Q11" s="20" t="s">
        <v>38</v>
      </c>
      <c r="R11" s="21">
        <v>45812</v>
      </c>
      <c r="S11" s="19">
        <v>3150</v>
      </c>
      <c r="T11" s="19">
        <v>0</v>
      </c>
      <c r="U11" s="19">
        <v>0</v>
      </c>
      <c r="V11" s="24">
        <v>3150</v>
      </c>
      <c r="W11" s="24">
        <v>0</v>
      </c>
      <c r="X11" s="24"/>
      <c r="Y11" s="24"/>
      <c r="Z11" s="24"/>
      <c r="AA11" s="8" t="s">
        <v>39</v>
      </c>
      <c r="AB11" s="22" t="s">
        <v>46</v>
      </c>
    </row>
    <row r="12" spans="1:28" x14ac:dyDescent="0.35">
      <c r="A12" s="7">
        <v>8</v>
      </c>
      <c r="B12" s="12" t="s">
        <v>28</v>
      </c>
      <c r="C12" s="13" t="s">
        <v>29</v>
      </c>
      <c r="D12" s="14" t="str">
        <f t="shared" si="0"/>
        <v>FN25-26-02243</v>
      </c>
      <c r="E12" s="15">
        <v>45916</v>
      </c>
      <c r="F12" s="8" t="s">
        <v>31</v>
      </c>
      <c r="G12" s="16" t="s">
        <v>32</v>
      </c>
      <c r="H12" s="16" t="s">
        <v>33</v>
      </c>
      <c r="I12" s="17" t="s">
        <v>34</v>
      </c>
      <c r="J12" s="17" t="s">
        <v>35</v>
      </c>
      <c r="K12" s="17" t="s">
        <v>36</v>
      </c>
      <c r="L12" s="18">
        <v>355781175</v>
      </c>
      <c r="M12" s="18"/>
      <c r="N12" s="15" t="s">
        <v>37</v>
      </c>
      <c r="O12" s="19">
        <v>49000</v>
      </c>
      <c r="P12" s="19">
        <v>2620</v>
      </c>
      <c r="Q12" s="20" t="s">
        <v>38</v>
      </c>
      <c r="R12" s="21">
        <v>45843</v>
      </c>
      <c r="S12" s="19">
        <v>3150</v>
      </c>
      <c r="T12" s="19">
        <v>1030</v>
      </c>
      <c r="U12" s="19">
        <v>0</v>
      </c>
      <c r="V12" s="24">
        <v>2120</v>
      </c>
      <c r="W12" s="24">
        <v>0</v>
      </c>
      <c r="X12" s="24"/>
      <c r="Y12" s="24"/>
      <c r="Z12" s="24"/>
      <c r="AA12" s="8" t="s">
        <v>39</v>
      </c>
      <c r="AB12" s="22" t="s">
        <v>47</v>
      </c>
    </row>
    <row r="14" spans="1:28" x14ac:dyDescent="0.35">
      <c r="T14" s="26"/>
      <c r="U14" s="26">
        <f>SUM(S4:S12)</f>
        <v>25200</v>
      </c>
    </row>
    <row r="15" spans="1:28" x14ac:dyDescent="0.35">
      <c r="S15" s="26" t="s">
        <v>52</v>
      </c>
      <c r="T15" s="26">
        <f>S16</f>
        <v>6500</v>
      </c>
      <c r="U15" s="27">
        <f>U14-Z5</f>
        <v>20600</v>
      </c>
    </row>
    <row r="16" spans="1:28" x14ac:dyDescent="0.35">
      <c r="S16">
        <v>6500</v>
      </c>
      <c r="T16" s="26">
        <f>SUM(T4:T12)</f>
        <v>14100</v>
      </c>
      <c r="U16" s="26"/>
    </row>
    <row r="17" spans="20:21" x14ac:dyDescent="0.35">
      <c r="T17" s="26"/>
      <c r="U17" s="26"/>
    </row>
    <row r="18" spans="20:21" x14ac:dyDescent="0.35">
      <c r="T18" s="26">
        <f>SUM(T15:T16)</f>
        <v>20600</v>
      </c>
      <c r="U18" s="26">
        <f>SUM(U15:U16)</f>
        <v>20600</v>
      </c>
    </row>
  </sheetData>
  <conditionalFormatting sqref="L5:M12">
    <cfRule type="duplicateValues" dxfId="0" priority="2" stopIfTrue="1"/>
  </conditionalFormatting>
  <dataValidations count="9">
    <dataValidation type="custom" allowBlank="1" showInputMessage="1" showErrorMessage="1" error="Enter Valid date_x000a_" sqref="E6" xr:uid="{A9BC93E4-1AA9-49A3-AE84-B22D6EDEB712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12" xr:uid="{4AD39C15-E872-4CC0-905B-F5FDA3CFDC03}">
      <formula1>42370</formula1>
      <formula2>47848</formula2>
    </dataValidation>
    <dataValidation type="custom" allowBlank="1" showInputMessage="1" showErrorMessage="1" error="Enter Valid Date_x000a_" sqref="E5" xr:uid="{8D358F9C-5586-4587-A545-F0FCD754F149}">
      <formula1>ISNUMBER(E5) * (E5&gt;=DATE(2023,10,1)) * (E5&lt;=DATE(2031,12,31)) * (INT(E5)=E5)</formula1>
    </dataValidation>
    <dataValidation type="custom" allowBlank="1" showInputMessage="1" showErrorMessage="1" sqref="E7:E12" xr:uid="{62877933-F8FF-4124-8283-7CFDD2D6F6D5}">
      <formula1>ISNUMBER(E7) * (E7&gt;=DATE(2023,10,1)) * (E7&lt;=DATE(2031,12,31)) * (INT(E7)=E7)</formula1>
    </dataValidation>
    <dataValidation type="date" allowBlank="1" showInputMessage="1" showErrorMessage="1" sqref="N4" xr:uid="{7B8046E0-662C-44C4-BC93-960C00F18871}">
      <formula1>36526</formula1>
      <formula2>47848</formula2>
    </dataValidation>
    <dataValidation type="list" allowBlank="1" showInputMessage="1" showErrorMessage="1" sqref="Q5:Q12" xr:uid="{D0C5D21C-BF35-40A5-BC51-D96052433B2A}">
      <formula1>Type</formula1>
    </dataValidation>
    <dataValidation type="list" allowBlank="1" showInputMessage="1" showErrorMessage="1" sqref="AA5:AA12" xr:uid="{B7D932FD-1453-490B-9BF0-9E1BD648D70C}">
      <formula1>"Loan Card,Digital Payment,Cash Receipt,Borrower Written Statement,Deliquent Staff Written Statement,Center Meeting Register,Hand Written Receipt"</formula1>
    </dataValidation>
    <dataValidation allowBlank="1" showErrorMessage="1" sqref="C5 B5:B12" xr:uid="{AFD34D3F-10FC-4620-BF0D-85A3F68CD7B2}"/>
    <dataValidation type="date" operator="lessThanOrEqual" allowBlank="1" showInputMessage="1" showErrorMessage="1" errorTitle="Incorrect date Entered" error="Enter in Valid Date Format_x000a_ " promptTitle="Enter Valid Date" sqref="R5:R12" xr:uid="{2578C5E6-2253-4A2A-B5A4-4C127DCF08B4}">
      <formula1>IF(ISNUMBER(DATE(RIGHT(E5,4),MONTH(LEFT(MID(E5,4,3),2)&amp;"1"),LEFT(E5,2))),E5,9^9)</formula1>
    </dataValidation>
  </dataValidations>
  <hyperlinks>
    <hyperlink ref="E3" location="'Fraud Investigation Report'!G5" display="Home" xr:uid="{A58CC1A3-924A-462D-B56E-3131950EF882}"/>
    <hyperlink ref="V3" location="'Fraud Investigation Report'!G5" display="Home" xr:uid="{82402353-C226-4603-81F2-87B8F8A120B4}"/>
    <hyperlink ref="F3" location="'Loan Outstanding Report'!BG5" display="Loan O/s Report" xr:uid="{4EF1AA8C-17DA-42CF-9BE4-980464E54274}"/>
    <hyperlink ref="AA3" location="'Loan Outstanding Report'!BG5" display="Loan O/s Report" xr:uid="{5F8DB05E-0137-40E2-BB53-1B4ED2CBDB58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A6C3A-FE0D-4BE8-A950-F6C9FA6E3A06}">
  <dimension ref="A1"/>
  <sheetViews>
    <sheetView tabSelected="1" workbookViewId="0">
      <selection activeCell="B3" sqref="B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2025-12-05T06:21:36Z</dcterms:created>
  <dcterms:modified xsi:type="dcterms:W3CDTF">2025-12-05T06:28:58Z</dcterms:modified>
</cp:coreProperties>
</file>