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galpur css 109154/"/>
    </mc:Choice>
  </mc:AlternateContent>
  <xr:revisionPtr revIDLastSave="3" documentId="8_{732E4EF0-0834-4E21-9198-5488753A2DC2}" xr6:coauthVersionLast="47" xr6:coauthVersionMax="47" xr10:uidLastSave="{52975851-C58D-4643-B626-69E05C71106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F8" i="20"/>
  <c r="F9" i="20"/>
  <c r="F10" i="20"/>
  <c r="F11" i="20"/>
  <c r="F12" i="20"/>
  <c r="F13" i="20"/>
  <c r="F14" i="20"/>
  <c r="F15" i="20"/>
  <c r="F16" i="20"/>
  <c r="F17" i="20"/>
  <c r="F18" i="20"/>
  <c r="F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6" i="20"/>
  <c r="G7" i="20"/>
  <c r="G8" i="20"/>
  <c r="G9" i="20"/>
  <c r="G10" i="20"/>
  <c r="G11" i="20"/>
  <c r="G12" i="20"/>
  <c r="G13" i="20"/>
  <c r="G14" i="20"/>
  <c r="G15" i="20"/>
  <c r="G16" i="20"/>
  <c r="G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<sst xmlns="http://schemas.openxmlformats.org/spreadsheetml/2006/main" count="523" uniqueCount="332">
  <si>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</si>
  <si>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</si>
  <si>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</si>
  <si>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</si>
  <si>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</si>
  <si>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</si>
  <si>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</si>
  <si>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</si>
  <si>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</si>
  <si>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</si>
  <si>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</si>
  <si>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</si>
  <si>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</si>
  <si>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</si>
  <si>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</si>
  <si>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</si>
  <si>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</si>
  <si>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</si>
  <si>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</si>
  <si>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</si>
  <si>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</si>
  <si>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</si>
  <si>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</si>
  <si>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</si>
  <si>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</si>
  <si>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</si>
  <si>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</si>
  <si>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</si>
  <si>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</si>
  <si>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</si>
  <si>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</si>
  <si>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</si>
  <si>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</si>
  <si>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</si>
  <si>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</si>
  <si>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</si>
  <si>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</si>
  <si>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</si>
  <si>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</si>
  <si>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</si>
  <si>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</si>
  <si>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</si>
  <si>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</si>
  <si>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</si>
  <si>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</si>
  <si>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</si>
  <si>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</si>
  <si>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</si>
  <si>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</si>
  <si>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</si>
  <si>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</si>
  <si>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</si>
  <si>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</si>
  <si>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</si>
  <si>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</si>
  <si>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</si>
  <si>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</si>
  <si>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</si>
  <si>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</si>
  <si>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</si>
  <si>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</si>
  <si>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</si>
  <si>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</si>
  <si>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</si>
  <si>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</si>
  <si>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</si>
  <si>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</si>
  <si>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</si>
  <si>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</si>
  <si>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</si>
  <si>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</si>
  <si>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</si>
  <si>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</si>
  <si>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</si>
  <si>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</si>
  <si>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</si>
  <si>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</si>
  <si>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</si>
  <si>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</si>
  <si>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</si>
  <si>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</si>
  <si>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</si>
  <si>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</si>
  <si>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</si>
  <si>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</si>
  <si>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</si>
  <si>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</si>
  <si>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</si>
  <si>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</si>
  <si>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</si>
  <si>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</si>
  <si>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</si>
  <si>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</si>
  <si>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</si>
  <si>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</si>
  <si>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</si>
  <si>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</si>
  <si>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</si>
  <si>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</si>
  <si>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</si>
  <si>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</si>
  <si>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</si>
  <si>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</si>
  <si>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</si>
  <si>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</si>
  <si>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</si>
  <si>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</si>
  <si>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</si>
  <si>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</si>
  <si>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</si>
  <si>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</si>
  <si>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</si>
  <si>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</si>
  <si>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</si>
  <si>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</si>
  <si>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</si>
  <si>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</si>
  <si>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</si>
  <si>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</si>
  <si>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</si>
  <si>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</si>
  <si>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</si>
  <si>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</si>
  <si>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</si>
  <si>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</si>
  <si>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</si>
  <si>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</si>
  <si>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</si>
  <si>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</si>
  <si>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</si>
  <si>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</si>
  <si>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</si>
  <si>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</si>
  <si>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</si>
  <si>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</si>
  <si>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</si>
  <si>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</si>
  <si>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</si>
  <si>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</si>
  <si>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</si>
  <si>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</si>
  <si>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</si>
  <si>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</si>
  <si>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</si>
  <si>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</si>
  <si>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</si>
  <si>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</si>
  <si>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</si>
  <si>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</si>
  <si>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</si>
  <si>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</si>
  <si>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</si>
  <si>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</si>
  <si>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</si>
  <si>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</si>
  <si>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</si>
  <si>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</si>
  <si>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</si>
  <si>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</si>
  <si>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</si>
  <si>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</si>
  <si>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</si>
  <si>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</si>
  <si>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</si>
  <si>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</si>
  <si>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</si>
  <si>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</si>
  <si>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</si>
  <si>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</si>
  <si>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</si>
  <si>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</si>
  <si>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</si>
  <si>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</si>
  <si>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</si>
  <si>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</si>
  <si>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</si>
  <si>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</si>
  <si>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</si>
  <si>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</si>
  <si>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</si>
  <si>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</si>
  <si>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</si>
  <si>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</si>
  <si>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</si>
  <si>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</si>
  <si>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</si>
  <si>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</si>
  <si>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</si>
  <si>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</si>
  <si>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</si>
  <si>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</si>
  <si>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</si>
  <si>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</si>
  <si>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</si>
  <si>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</si>
  <si>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</si>
  <si>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</si>
  <si>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</si>
  <si>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</si>
  <si>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</si>
  <si>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</si>
  <si>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</si>
  <si>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</si>
  <si>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</si>
  <si>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</si>
  <si>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</si>
  <si>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</si>
  <si>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</si>
  <si>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</si>
  <si>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</si>
  <si>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</si>
  <si>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</si>
  <si>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</si>
  <si>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</si>
  <si>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</si>
  <si>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</si>
  <si>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</si>
  <si>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</si>
  <si>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</si>
  <si>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</si>
  <si>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</si>
  <si>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</si>
  <si>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</si>
  <si>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</si>
  <si>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</si>
  <si>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</si>
  <si>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</si>
  <si>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</si>
  <si>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</si>
  <si>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</si>
  <si>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</si>
  <si>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</si>
  <si>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</si>
  <si>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</si>
  <si>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</si>
  <si>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</si>
  <si>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</si>
  <si>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</si>
  <si>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</si>
  <si>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</si>
  <si>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</si>
  <si>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</si>
  <si>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</si>
  <si>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</si>
  <si>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</si>
  <si>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</si>
  <si>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</si>
  <si>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</si>
  <si>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</si>
  <si>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</si>
  <si>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</si>
  <si>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</si>
  <si>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</si>
  <si>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</si>
  <si>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</si>
  <si>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</si>
  <si>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</si>
  <si>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</si>
  <si>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OR2883</t>
  </si>
  <si>
    <t>Hatadihi</t>
  </si>
  <si>
    <t>Terminated</t>
  </si>
  <si>
    <t>R</t>
  </si>
  <si>
    <t>Bhagirath Das</t>
  </si>
  <si>
    <t>SF0059786</t>
  </si>
  <si>
    <t>L</t>
  </si>
  <si>
    <t>Himanshu Maishal</t>
  </si>
  <si>
    <t>SF0069838</t>
  </si>
  <si>
    <t>Biranchi Narayan Swain/SF0003954</t>
  </si>
  <si>
    <t>East</t>
  </si>
  <si>
    <t>Jajpur Town</t>
  </si>
  <si>
    <t>OR1616</t>
  </si>
  <si>
    <t>Mangalpur</t>
  </si>
  <si>
    <t>Odei</t>
  </si>
  <si>
    <t>SF0096547</t>
  </si>
  <si>
    <t>Soumya Sephalika Samal</t>
  </si>
  <si>
    <t>535679</t>
  </si>
  <si>
    <t>535679 Haraparbati1</t>
  </si>
  <si>
    <t>Chetana</t>
  </si>
  <si>
    <t>SID951374387639</t>
  </si>
  <si>
    <t>GENERAL</t>
  </si>
  <si>
    <t>HINDU</t>
  </si>
  <si>
    <t>Animal Feed And Fodder</t>
  </si>
  <si>
    <t>SUSHREE SANGITA DAS</t>
  </si>
  <si>
    <t>Unnati</t>
  </si>
  <si>
    <t>OBC</t>
  </si>
  <si>
    <t>Agriculture &amp; Farming</t>
  </si>
  <si>
    <t>SUSHREE SANGITA  DAS</t>
  </si>
  <si>
    <t>21-Sep-2022</t>
  </si>
  <si>
    <t>Wed</t>
  </si>
  <si>
    <t>4</t>
  </si>
  <si>
    <t>6.87 Yrs</t>
  </si>
  <si>
    <t>23 Mar 2021</t>
  </si>
  <si>
    <t>&gt; 6 to 10 Years</t>
  </si>
  <si>
    <t>08-Nov-2022</t>
  </si>
  <si>
    <t>08-May-2024</t>
  </si>
  <si>
    <t>Open</t>
  </si>
  <si>
    <t/>
  </si>
  <si>
    <t>31-Dec-2024</t>
  </si>
  <si>
    <t>25-Jul-2023</t>
  </si>
  <si>
    <t>0</t>
  </si>
  <si>
    <t>01-Sep-2023</t>
  </si>
  <si>
    <t>09-Sep-2025</t>
  </si>
  <si>
    <t>9040097535</t>
  </si>
  <si>
    <t>9337457048</t>
  </si>
  <si>
    <t>Abhijit Rout/SF0075084</t>
  </si>
  <si>
    <t>As Per Loan card and Borrower Statement Borrower Paid her EMI from Dt.02-06-2024 to Dt.02-01-2025 , EMI Amount Rs-2020/- Total paid Amount Rs-14140/-(2020*7) to LO Ramesh Kumar jena but LO Ramesh Kumar jena not Posted in FIMO.</t>
  </si>
  <si>
    <t>As Per Loan card and Borrower Statement Borrower Paid her EMI from Dt.08-07-2024 to Dt.08-10-2024 , EMI Amount Rs-4050/- Total paid Amount Rs-16200/-(4050*4) to LO Ramesh Kumar jena but LO Ramesh Kumar jena not Posted in FIMO.</t>
  </si>
  <si>
    <t>Ramesh Kumar jena</t>
  </si>
  <si>
    <t>SF0071358</t>
  </si>
  <si>
    <t>Loan Officer</t>
  </si>
  <si>
    <t>Solapat</t>
  </si>
  <si>
    <t>SF0091825</t>
  </si>
  <si>
    <t>Sibaprasad Swain</t>
  </si>
  <si>
    <t>524559</t>
  </si>
  <si>
    <t>tina</t>
  </si>
  <si>
    <t>SID951374572747</t>
  </si>
  <si>
    <t>KUNI JENA</t>
  </si>
  <si>
    <t>03-Jun-2024</t>
  </si>
  <si>
    <t>Fri</t>
  </si>
  <si>
    <t>GL-5</t>
  </si>
  <si>
    <t>6.71 Yrs</t>
  </si>
  <si>
    <t>27 Mar 2021</t>
  </si>
  <si>
    <t>12-Jul-2024</t>
  </si>
  <si>
    <t>14-Aug-2025</t>
  </si>
  <si>
    <t>31-Mar-2025</t>
  </si>
  <si>
    <t>9040098687</t>
  </si>
  <si>
    <t>As Per Loan card and Borrower Statement Borrower Paid her EMI On Dt.13-09-2024 of Rs-4270/- and on Dt.11-10-2024 of Rs-1960/- to LO Ramesh Kumar jena but LO Ramesh Kumar jena not Posted in FIMO.</t>
  </si>
  <si>
    <t>FIR Not Filled</t>
  </si>
  <si>
    <t>As Per Loan card and Borrower Statement Borrower Paid her EMI from Dt.02-06-2024 to Dt.02-01-2025 , EMI Amount Rs-2020/- Total paid Amount Rs-16160/-(2020*8) to LO Ramesh Kumar jena but LO Ramesh Kumar jena not Posted in FIMO.</t>
  </si>
  <si>
    <t>As Per Loan card and Borrower Statement Borrower Paid her EMI from Dt.08-07-2024 to Dt.08-10-2024 , EMI Amount Rs-4050/- Total paid Amount Rs-16200/-(4050*4) to LO Ramesh Kumar jena but LO Ramesh Kumar jena not Posted in FIMO.
As Per Loan card and Borrower Statement Borrower Paid her EMI from Dt.02-06-2024 to Dt.02-01-2025 , EMI Amount Rs-2020/- Total paid Amount Rs-16160/-(2020*8) to LO Ramesh Kumar jena but LO Ramesh Kumar jena not Posted in FIMO.
As Per Loan card and Borrower Statement Borrower Paid her EMI On Dt.13-09-2024 of Rs-4270/- and on Dt.11-10-2024 of Rs-1960/- to LO Ramesh Kumar jena but LO Ramesh Kumar jena not Posted in FIMO</t>
  </si>
  <si>
    <t>FN25-26-02269</t>
  </si>
  <si>
    <t>08:00AM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</si>
</sst>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45908</v>
      </c>
      <c r="H5" s="107" t="s">
        <v>252</v>
      </c>
      <c r="I5" s="61">
        <v>45917</v>
      </c>
      <c r="J5" s="74" t="str">
        <f>IF('Physical Cash at Safe'!D28="Yes",'Physical Cash at Safe'!E28,IF('Borrower Wise Details'!D5&lt;&gt;"",'Borrower Wise Details'!D5,""))</f>
        <v>FN25-26-02269</v>
      </c>
      <c r="K5" s="81">
        <v>1</v>
      </c>
      <c r="L5" s="82">
        <v>6230</v>
      </c>
      <c r="M5" s="82">
        <v>0</v>
      </c>
      <c r="N5" s="82" t="s">
        <v>267</v>
      </c>
      <c r="O5" s="82" t="s">
        <v>254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Ramesh Kumar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SF0071358</v>
      </c>
      <c r="U5" s="77" t="s">
        <v>260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45912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38590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38590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45917</v>
      </c>
      <c r="AH5" s="70" t="s">
        <v>329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Ramesh Kumar jena</v>
      </c>
      <c r="E5" s="68" t="str">
        <f>IF(OR('Fraud Investigation Report'!T5="", 'Fraud Investigation Report'!T5=0), "", 'Fraud Investigation Report'!T5)</f>
        <v>SF0071358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38590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38590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38590</v>
      </c>
      <c r="Q5" s="49"/>
      <c r="R5" s="84" t="s">
        <v>327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259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45912</v>
      </c>
      <c r="C6" s="18">
        <v>45911</v>
      </c>
      <c r="D6" s="18">
        <v>45912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>
        <v>0</v>
      </c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261</v>
      </c>
      <c r="C33" s="39" t="s">
        <v>84</v>
      </c>
      <c r="D33" s="131" t="s">
        <v>264</v>
      </c>
      <c r="E33" s="132"/>
    </row>
    <row r="34" spans="1:5" ht="26" x14ac:dyDescent="0.35">
      <c r="A34" s="39" t="s">
        <v>220</v>
      </c>
      <c r="B34" s="38" t="s">
        <v>262</v>
      </c>
      <c r="C34" s="39" t="s">
        <v>221</v>
      </c>
      <c r="D34" s="133" t="s">
        <v>265</v>
      </c>
      <c r="E34" s="134"/>
    </row>
    <row r="35" spans="1:5" ht="26" x14ac:dyDescent="0.35">
      <c r="A35" s="39" t="s">
        <v>222</v>
      </c>
      <c r="B35" s="38" t="s">
        <v>263</v>
      </c>
      <c r="C35" s="39" t="s">
        <v>224</v>
      </c>
      <c r="D35" s="133" t="s">
        <v>266</v>
      </c>
      <c r="E35" s="134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33" t="s">
        <v>253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80" zoomScaleNormal="80" workbookViewId="0">
      <selection activeCell="R1" sqref="R1:R104857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330</v>
      </c>
      <c r="E5" s="65">
        <v>45912</v>
      </c>
      <c r="F5" s="38" t="s">
        <v>307</v>
      </c>
      <c r="G5" s="49" t="s">
        <v>308</v>
      </c>
      <c r="H5" s="49" t="s">
        <v>309</v>
      </c>
      <c r="I5" s="120" t="s">
        <v>275</v>
      </c>
      <c r="J5" s="120" t="s">
        <v>278</v>
      </c>
      <c r="K5" s="120" t="s">
        <v>282</v>
      </c>
      <c r="L5" s="11">
        <v>348815485</v>
      </c>
      <c r="M5" s="65" t="s">
        <v>287</v>
      </c>
      <c r="N5" s="124">
        <v>76397</v>
      </c>
      <c r="O5" s="124">
        <v>4050</v>
      </c>
      <c r="P5" s="121" t="s">
        <v>139</v>
      </c>
      <c r="Q5" s="80">
        <v>45481</v>
      </c>
      <c r="R5" s="124">
        <v>4050</v>
      </c>
      <c r="S5" s="124">
        <v>0</v>
      </c>
      <c r="T5" s="124">
        <v>0</v>
      </c>
      <c r="U5" s="125">
        <f t="shared" ref="U5" si="0">IF(AND(ISBLANK(R5),ISBLANK(S5),ISBLANK(T5)),"",R5-(S5+T5))</f>
        <v>4050</v>
      </c>
      <c r="V5" s="117" t="s">
        <v>201</v>
      </c>
      <c r="W5" s="122" t="s">
        <v>306</v>
      </c>
    </row>
    <row r="6" spans="1:23" ht="25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 t="shared" ref="D6:D70" si="1">IF(J6&lt;&gt;"", $D$5, "")</f>
        <v>FN25-26-02269</v>
      </c>
      <c r="E6" s="65">
        <v>45912</v>
      </c>
      <c r="F6" s="38" t="str">
        <f t="shared" ref="F6:F18" si="2">IF(J6&lt;&gt;"", $F$5, "")</f>
        <v>Ramesh Kumar jena</v>
      </c>
      <c r="G6" s="49" t="str">
        <f t="shared" ref="G6:G16" si="3">IF(J6&lt;&gt;"", $G$5, "")</f>
        <v>SF0071358</v>
      </c>
      <c r="H6" s="49" t="str">
        <f t="shared" ref="H6:H18" si="4">IF(J6&lt;&gt;"", $H$5, "")</f>
        <v>Loan Officer</v>
      </c>
      <c r="I6" s="120" t="s">
        <v>275</v>
      </c>
      <c r="J6" s="120" t="s">
        <v>278</v>
      </c>
      <c r="K6" s="120" t="s">
        <v>282</v>
      </c>
      <c r="L6" s="11">
        <v>348815485</v>
      </c>
      <c r="M6" s="65" t="s">
        <v>287</v>
      </c>
      <c r="N6" s="124">
        <v>76397</v>
      </c>
      <c r="O6" s="124">
        <v>4050</v>
      </c>
      <c r="P6" s="121" t="s">
        <v>139</v>
      </c>
      <c r="Q6" s="80">
        <v>45512</v>
      </c>
      <c r="R6" s="124">
        <v>4050</v>
      </c>
      <c r="S6" s="124">
        <v>0</v>
      </c>
      <c r="T6" s="124">
        <v>0</v>
      </c>
      <c r="U6" s="125">
        <f t="shared" ref="U6:U69" si="5">IF(AND(ISBLANK(R6),ISBLANK(S6),ISBLANK(T6)),"",R6-(S6+T6))</f>
        <v>4050</v>
      </c>
      <c r="V6" s="117" t="s">
        <v>201</v>
      </c>
      <c r="W6" s="122" t="s">
        <v>306</v>
      </c>
    </row>
    <row r="7" spans="1:23" ht="25" customHeight="1" x14ac:dyDescent="0.3">
      <c r="A7" s="64">
        <v>3</v>
      </c>
      <c r="B7" s="60" t="str">
        <f t="shared" ref="B7:B70" si="6">IF(J7&lt;&gt;"", $B$5, "")</f>
        <v>OR1616</v>
      </c>
      <c r="C7" s="119" t="str">
        <f t="shared" ref="C7:C70" si="7">IF(J7&lt;&gt;"", $C$5, "")</f>
        <v>Mangalpur</v>
      </c>
      <c r="D7" s="41" t="str">
        <f t="shared" si="1"/>
        <v>FN25-26-02269</v>
      </c>
      <c r="E7" s="65">
        <v>45912</v>
      </c>
      <c r="F7" s="38" t="str">
        <f t="shared" si="2"/>
        <v>Ramesh Kumar jena</v>
      </c>
      <c r="G7" s="49" t="str">
        <f t="shared" si="3"/>
        <v>SF0071358</v>
      </c>
      <c r="H7" s="49" t="str">
        <f t="shared" si="4"/>
        <v>Loan Officer</v>
      </c>
      <c r="I7" s="120" t="s">
        <v>275</v>
      </c>
      <c r="J7" s="120" t="s">
        <v>278</v>
      </c>
      <c r="K7" s="120" t="s">
        <v>282</v>
      </c>
      <c r="L7" s="11">
        <v>348815485</v>
      </c>
      <c r="M7" s="65" t="s">
        <v>287</v>
      </c>
      <c r="N7" s="124">
        <v>76397</v>
      </c>
      <c r="O7" s="124">
        <v>4050</v>
      </c>
      <c r="P7" s="121" t="s">
        <v>139</v>
      </c>
      <c r="Q7" s="80">
        <v>45543</v>
      </c>
      <c r="R7" s="124">
        <v>4050</v>
      </c>
      <c r="S7" s="124">
        <v>0</v>
      </c>
      <c r="T7" s="124">
        <v>0</v>
      </c>
      <c r="U7" s="125">
        <f t="shared" si="5"/>
        <v>4050</v>
      </c>
      <c r="V7" s="117" t="s">
        <v>201</v>
      </c>
      <c r="W7" s="122" t="s">
        <v>306</v>
      </c>
    </row>
    <row r="8" spans="1:23" ht="25" customHeight="1" x14ac:dyDescent="0.3">
      <c r="A8" s="64">
        <v>4</v>
      </c>
      <c r="B8" s="60" t="str">
        <f t="shared" si="6"/>
        <v>OR1616</v>
      </c>
      <c r="C8" s="119" t="str">
        <f t="shared" si="7"/>
        <v>Mangalpur</v>
      </c>
      <c r="D8" s="41" t="str">
        <f t="shared" si="1"/>
        <v>FN25-26-02269</v>
      </c>
      <c r="E8" s="65">
        <v>45912</v>
      </c>
      <c r="F8" s="38" t="str">
        <f t="shared" si="2"/>
        <v>Ramesh Kumar jena</v>
      </c>
      <c r="G8" s="49" t="str">
        <f t="shared" si="3"/>
        <v>SF0071358</v>
      </c>
      <c r="H8" s="49" t="str">
        <f t="shared" si="4"/>
        <v>Loan Officer</v>
      </c>
      <c r="I8" s="120" t="s">
        <v>275</v>
      </c>
      <c r="J8" s="120" t="s">
        <v>278</v>
      </c>
      <c r="K8" s="120" t="s">
        <v>282</v>
      </c>
      <c r="L8" s="11">
        <v>348815485</v>
      </c>
      <c r="M8" s="65" t="s">
        <v>287</v>
      </c>
      <c r="N8" s="124">
        <v>76397</v>
      </c>
      <c r="O8" s="124">
        <v>4050</v>
      </c>
      <c r="P8" s="121" t="s">
        <v>139</v>
      </c>
      <c r="Q8" s="80">
        <v>45573</v>
      </c>
      <c r="R8" s="124">
        <v>4050</v>
      </c>
      <c r="S8" s="124">
        <v>0</v>
      </c>
      <c r="T8" s="124">
        <v>0</v>
      </c>
      <c r="U8" s="125">
        <f t="shared" si="5"/>
        <v>4050</v>
      </c>
      <c r="V8" s="117" t="s">
        <v>201</v>
      </c>
      <c r="W8" s="122" t="s">
        <v>306</v>
      </c>
    </row>
    <row r="9" spans="1:23" ht="25" customHeight="1" x14ac:dyDescent="0.3">
      <c r="A9" s="64">
        <v>5</v>
      </c>
      <c r="B9" s="60" t="str">
        <f t="shared" si="6"/>
        <v>OR1616</v>
      </c>
      <c r="C9" s="119" t="str">
        <f t="shared" si="7"/>
        <v>Mangalpur</v>
      </c>
      <c r="D9" s="41" t="str">
        <f t="shared" si="1"/>
        <v>FN25-26-02269</v>
      </c>
      <c r="E9" s="65">
        <v>45912</v>
      </c>
      <c r="F9" s="38" t="str">
        <f t="shared" si="2"/>
        <v>Ramesh Kumar jena</v>
      </c>
      <c r="G9" s="49" t="str">
        <f t="shared" si="3"/>
        <v>SF0071358</v>
      </c>
      <c r="H9" s="49" t="str">
        <f t="shared" si="4"/>
        <v>Loan Officer</v>
      </c>
      <c r="I9" s="120" t="s">
        <v>275</v>
      </c>
      <c r="J9" s="120" t="s">
        <v>278</v>
      </c>
      <c r="K9" s="120" t="s">
        <v>282</v>
      </c>
      <c r="L9" s="11">
        <v>352247506</v>
      </c>
      <c r="M9" s="65" t="s">
        <v>298</v>
      </c>
      <c r="N9" s="124">
        <v>30000</v>
      </c>
      <c r="O9" s="124">
        <v>2020</v>
      </c>
      <c r="P9" s="121" t="s">
        <v>139</v>
      </c>
      <c r="Q9" s="80">
        <v>45445</v>
      </c>
      <c r="R9" s="124">
        <v>2020</v>
      </c>
      <c r="S9" s="124">
        <v>0</v>
      </c>
      <c r="T9" s="124">
        <v>0</v>
      </c>
      <c r="U9" s="125">
        <f t="shared" si="5"/>
        <v>2020</v>
      </c>
      <c r="V9" s="117" t="s">
        <v>201</v>
      </c>
      <c r="W9" s="122" t="s">
        <v>305</v>
      </c>
    </row>
    <row r="10" spans="1:23" ht="25" customHeight="1" x14ac:dyDescent="0.3">
      <c r="A10" s="64">
        <v>6</v>
      </c>
      <c r="B10" s="60" t="str">
        <f t="shared" si="6"/>
        <v>OR1616</v>
      </c>
      <c r="C10" s="119" t="str">
        <f t="shared" si="7"/>
        <v>Mangalpur</v>
      </c>
      <c r="D10" s="41" t="str">
        <f t="shared" si="1"/>
        <v>FN25-26-02269</v>
      </c>
      <c r="E10" s="65">
        <v>45912</v>
      </c>
      <c r="F10" s="38" t="str">
        <f t="shared" si="2"/>
        <v>Ramesh Kumar jena</v>
      </c>
      <c r="G10" s="49" t="str">
        <f t="shared" si="3"/>
        <v>SF0071358</v>
      </c>
      <c r="H10" s="49" t="str">
        <f t="shared" si="4"/>
        <v>Loan Officer</v>
      </c>
      <c r="I10" s="120" t="s">
        <v>275</v>
      </c>
      <c r="J10" s="120" t="s">
        <v>278</v>
      </c>
      <c r="K10" s="120" t="s">
        <v>282</v>
      </c>
      <c r="L10" s="11">
        <v>352247506</v>
      </c>
      <c r="M10" s="65" t="s">
        <v>298</v>
      </c>
      <c r="N10" s="124">
        <v>30000</v>
      </c>
      <c r="O10" s="124">
        <v>2020</v>
      </c>
      <c r="P10" s="121" t="s">
        <v>139</v>
      </c>
      <c r="Q10" s="80">
        <v>45475</v>
      </c>
      <c r="R10" s="124">
        <v>2020</v>
      </c>
      <c r="S10" s="124">
        <v>0</v>
      </c>
      <c r="T10" s="124">
        <v>0</v>
      </c>
      <c r="U10" s="125">
        <f t="shared" si="5"/>
        <v>2020</v>
      </c>
      <c r="V10" s="117" t="s">
        <v>201</v>
      </c>
      <c r="W10" s="122" t="s">
        <v>305</v>
      </c>
    </row>
    <row r="11" spans="1:23" ht="25" customHeight="1" x14ac:dyDescent="0.3">
      <c r="A11" s="64">
        <v>7</v>
      </c>
      <c r="B11" s="60" t="str">
        <f t="shared" si="6"/>
        <v>OR1616</v>
      </c>
      <c r="C11" s="119" t="str">
        <f t="shared" si="7"/>
        <v>Mangalpur</v>
      </c>
      <c r="D11" s="41" t="str">
        <f t="shared" si="1"/>
        <v>FN25-26-02269</v>
      </c>
      <c r="E11" s="65">
        <v>45912</v>
      </c>
      <c r="F11" s="38" t="str">
        <f t="shared" si="2"/>
        <v>Ramesh Kumar jena</v>
      </c>
      <c r="G11" s="49" t="str">
        <f t="shared" si="3"/>
        <v>SF0071358</v>
      </c>
      <c r="H11" s="49" t="str">
        <f t="shared" si="4"/>
        <v>Loan Officer</v>
      </c>
      <c r="I11" s="120" t="s">
        <v>275</v>
      </c>
      <c r="J11" s="120" t="s">
        <v>278</v>
      </c>
      <c r="K11" s="120" t="s">
        <v>282</v>
      </c>
      <c r="L11" s="11">
        <v>352247506</v>
      </c>
      <c r="M11" s="65" t="s">
        <v>298</v>
      </c>
      <c r="N11" s="124">
        <v>30000</v>
      </c>
      <c r="O11" s="124">
        <v>2020</v>
      </c>
      <c r="P11" s="121" t="s">
        <v>139</v>
      </c>
      <c r="Q11" s="80">
        <v>45506</v>
      </c>
      <c r="R11" s="124">
        <v>2020</v>
      </c>
      <c r="S11" s="124">
        <v>0</v>
      </c>
      <c r="T11" s="124">
        <v>0</v>
      </c>
      <c r="U11" s="125">
        <f t="shared" si="5"/>
        <v>2020</v>
      </c>
      <c r="V11" s="117" t="s">
        <v>201</v>
      </c>
      <c r="W11" s="122" t="s">
        <v>305</v>
      </c>
    </row>
    <row r="12" spans="1:23" ht="25" customHeight="1" x14ac:dyDescent="0.3">
      <c r="A12" s="64">
        <v>8</v>
      </c>
      <c r="B12" s="60" t="str">
        <f t="shared" si="6"/>
        <v>OR1616</v>
      </c>
      <c r="C12" s="119" t="str">
        <f t="shared" si="7"/>
        <v>Mangalpur</v>
      </c>
      <c r="D12" s="41" t="str">
        <f t="shared" si="1"/>
        <v>FN25-26-02269</v>
      </c>
      <c r="E12" s="65">
        <v>45912</v>
      </c>
      <c r="F12" s="38" t="str">
        <f t="shared" si="2"/>
        <v>Ramesh Kumar jena</v>
      </c>
      <c r="G12" s="49" t="str">
        <f t="shared" si="3"/>
        <v>SF0071358</v>
      </c>
      <c r="H12" s="49" t="str">
        <f t="shared" si="4"/>
        <v>Loan Officer</v>
      </c>
      <c r="I12" s="120" t="s">
        <v>275</v>
      </c>
      <c r="J12" s="120" t="s">
        <v>278</v>
      </c>
      <c r="K12" s="120" t="s">
        <v>282</v>
      </c>
      <c r="L12" s="11">
        <v>352247506</v>
      </c>
      <c r="M12" s="65" t="s">
        <v>298</v>
      </c>
      <c r="N12" s="124">
        <v>30000</v>
      </c>
      <c r="O12" s="124">
        <v>2020</v>
      </c>
      <c r="P12" s="121" t="s">
        <v>139</v>
      </c>
      <c r="Q12" s="80">
        <v>45537</v>
      </c>
      <c r="R12" s="124">
        <v>2020</v>
      </c>
      <c r="S12" s="124">
        <v>0</v>
      </c>
      <c r="T12" s="124">
        <v>0</v>
      </c>
      <c r="U12" s="125">
        <f t="shared" si="5"/>
        <v>2020</v>
      </c>
      <c r="V12" s="117" t="s">
        <v>201</v>
      </c>
      <c r="W12" s="122" t="s">
        <v>305</v>
      </c>
    </row>
    <row r="13" spans="1:23" ht="25" customHeight="1" x14ac:dyDescent="0.3">
      <c r="A13" s="64">
        <v>9</v>
      </c>
      <c r="B13" s="60" t="str">
        <f t="shared" si="6"/>
        <v>OR1616</v>
      </c>
      <c r="C13" s="119" t="str">
        <f t="shared" si="7"/>
        <v>Mangalpur</v>
      </c>
      <c r="D13" s="41" t="str">
        <f t="shared" si="1"/>
        <v>FN25-26-02269</v>
      </c>
      <c r="E13" s="65">
        <v>45912</v>
      </c>
      <c r="F13" s="38" t="str">
        <f t="shared" si="2"/>
        <v>Ramesh Kumar jena</v>
      </c>
      <c r="G13" s="49" t="str">
        <f t="shared" si="3"/>
        <v>SF0071358</v>
      </c>
      <c r="H13" s="49" t="str">
        <f t="shared" si="4"/>
        <v>Loan Officer</v>
      </c>
      <c r="I13" s="120" t="s">
        <v>275</v>
      </c>
      <c r="J13" s="120" t="s">
        <v>278</v>
      </c>
      <c r="K13" s="120" t="s">
        <v>282</v>
      </c>
      <c r="L13" s="11">
        <v>352247506</v>
      </c>
      <c r="M13" s="65" t="s">
        <v>298</v>
      </c>
      <c r="N13" s="124">
        <v>30000</v>
      </c>
      <c r="O13" s="124">
        <v>2020</v>
      </c>
      <c r="P13" s="121" t="s">
        <v>139</v>
      </c>
      <c r="Q13" s="80">
        <v>45567</v>
      </c>
      <c r="R13" s="124">
        <v>2020</v>
      </c>
      <c r="S13" s="124">
        <v>0</v>
      </c>
      <c r="T13" s="124">
        <v>0</v>
      </c>
      <c r="U13" s="125">
        <f t="shared" si="5"/>
        <v>2020</v>
      </c>
      <c r="V13" s="117" t="s">
        <v>201</v>
      </c>
      <c r="W13" s="122" t="s">
        <v>305</v>
      </c>
    </row>
    <row r="14" spans="1:23" ht="25" customHeight="1" x14ac:dyDescent="0.3">
      <c r="A14" s="64">
        <v>10</v>
      </c>
      <c r="B14" s="60" t="str">
        <f t="shared" si="6"/>
        <v>OR1616</v>
      </c>
      <c r="C14" s="119" t="str">
        <f t="shared" si="7"/>
        <v>Mangalpur</v>
      </c>
      <c r="D14" s="41" t="str">
        <f t="shared" si="1"/>
        <v>FN25-26-02269</v>
      </c>
      <c r="E14" s="65">
        <v>45912</v>
      </c>
      <c r="F14" s="38" t="str">
        <f t="shared" si="2"/>
        <v>Ramesh Kumar jena</v>
      </c>
      <c r="G14" s="49" t="str">
        <f t="shared" si="3"/>
        <v>SF0071358</v>
      </c>
      <c r="H14" s="49" t="str">
        <f t="shared" si="4"/>
        <v>Loan Officer</v>
      </c>
      <c r="I14" s="120" t="s">
        <v>275</v>
      </c>
      <c r="J14" s="120" t="s">
        <v>278</v>
      </c>
      <c r="K14" s="120" t="s">
        <v>282</v>
      </c>
      <c r="L14" s="11">
        <v>352247506</v>
      </c>
      <c r="M14" s="65" t="s">
        <v>298</v>
      </c>
      <c r="N14" s="124">
        <v>30000</v>
      </c>
      <c r="O14" s="124">
        <v>2020</v>
      </c>
      <c r="P14" s="121" t="s">
        <v>139</v>
      </c>
      <c r="Q14" s="80">
        <v>45598</v>
      </c>
      <c r="R14" s="124">
        <v>2020</v>
      </c>
      <c r="S14" s="124">
        <v>0</v>
      </c>
      <c r="T14" s="124">
        <v>0</v>
      </c>
      <c r="U14" s="125">
        <f t="shared" si="5"/>
        <v>2020</v>
      </c>
      <c r="V14" s="117" t="s">
        <v>201</v>
      </c>
      <c r="W14" s="122" t="s">
        <v>305</v>
      </c>
    </row>
    <row r="15" spans="1:23" ht="25" customHeight="1" x14ac:dyDescent="0.3">
      <c r="A15" s="64">
        <v>11</v>
      </c>
      <c r="B15" s="60" t="str">
        <f t="shared" si="6"/>
        <v>OR1616</v>
      </c>
      <c r="C15" s="119" t="str">
        <f t="shared" si="7"/>
        <v>Mangalpur</v>
      </c>
      <c r="D15" s="41" t="str">
        <f t="shared" si="1"/>
        <v>FN25-26-02269</v>
      </c>
      <c r="E15" s="65">
        <v>45912</v>
      </c>
      <c r="F15" s="38" t="str">
        <f t="shared" si="2"/>
        <v>Ramesh Kumar jena</v>
      </c>
      <c r="G15" s="49" t="str">
        <f t="shared" si="3"/>
        <v>SF0071358</v>
      </c>
      <c r="H15" s="49" t="str">
        <f t="shared" si="4"/>
        <v>Loan Officer</v>
      </c>
      <c r="I15" s="120" t="s">
        <v>275</v>
      </c>
      <c r="J15" s="120" t="s">
        <v>278</v>
      </c>
      <c r="K15" s="120" t="s">
        <v>282</v>
      </c>
      <c r="L15" s="11">
        <v>352247506</v>
      </c>
      <c r="M15" s="65" t="s">
        <v>298</v>
      </c>
      <c r="N15" s="124">
        <v>30000</v>
      </c>
      <c r="O15" s="124">
        <v>2020</v>
      </c>
      <c r="P15" s="121" t="s">
        <v>139</v>
      </c>
      <c r="Q15" s="80">
        <v>45628</v>
      </c>
      <c r="R15" s="124">
        <v>2020</v>
      </c>
      <c r="S15" s="124">
        <v>0</v>
      </c>
      <c r="T15" s="124">
        <v>0</v>
      </c>
      <c r="U15" s="125">
        <f t="shared" si="5"/>
        <v>2020</v>
      </c>
      <c r="V15" s="117" t="s">
        <v>201</v>
      </c>
      <c r="W15" s="122" t="s">
        <v>305</v>
      </c>
    </row>
    <row r="16" spans="1:23" ht="25" customHeight="1" x14ac:dyDescent="0.3">
      <c r="A16" s="64">
        <v>12</v>
      </c>
      <c r="B16" s="60" t="str">
        <f t="shared" si="6"/>
        <v>OR1616</v>
      </c>
      <c r="C16" s="119" t="str">
        <f t="shared" si="7"/>
        <v>Mangalpur</v>
      </c>
      <c r="D16" s="41" t="str">
        <f t="shared" si="1"/>
        <v>FN25-26-02269</v>
      </c>
      <c r="E16" s="65">
        <v>45912</v>
      </c>
      <c r="F16" s="38" t="str">
        <f t="shared" si="2"/>
        <v>Ramesh Kumar jena</v>
      </c>
      <c r="G16" s="49" t="str">
        <f t="shared" si="3"/>
        <v>SF0071358</v>
      </c>
      <c r="H16" s="49" t="str">
        <f t="shared" si="4"/>
        <v>Loan Officer</v>
      </c>
      <c r="I16" s="120" t="s">
        <v>275</v>
      </c>
      <c r="J16" s="120" t="s">
        <v>278</v>
      </c>
      <c r="K16" s="120" t="s">
        <v>282</v>
      </c>
      <c r="L16" s="11">
        <v>352247506</v>
      </c>
      <c r="M16" s="65" t="s">
        <v>298</v>
      </c>
      <c r="N16" s="124">
        <v>30000</v>
      </c>
      <c r="O16" s="124">
        <v>2020</v>
      </c>
      <c r="P16" s="121" t="s">
        <v>139</v>
      </c>
      <c r="Q16" s="80">
        <v>45659</v>
      </c>
      <c r="R16" s="124">
        <v>2020</v>
      </c>
      <c r="S16" s="124">
        <v>0</v>
      </c>
      <c r="T16" s="124">
        <v>0</v>
      </c>
      <c r="U16" s="125">
        <f t="shared" si="5"/>
        <v>2020</v>
      </c>
      <c r="V16" s="117" t="s">
        <v>201</v>
      </c>
      <c r="W16" s="122" t="s">
        <v>305</v>
      </c>
    </row>
    <row r="17" spans="1:23" ht="25" customHeight="1" x14ac:dyDescent="0.3">
      <c r="A17" s="64">
        <v>13</v>
      </c>
      <c r="B17" s="60" t="str">
        <f t="shared" si="6"/>
        <v>OR1616</v>
      </c>
      <c r="C17" s="119" t="str">
        <f t="shared" si="7"/>
        <v>Mangalpur</v>
      </c>
      <c r="D17" s="41" t="str">
        <f t="shared" si="1"/>
        <v>FN25-26-02269</v>
      </c>
      <c r="E17" s="65">
        <v>45912</v>
      </c>
      <c r="F17" s="38" t="str">
        <f t="shared" si="2"/>
        <v>Ramesh Kumar jena</v>
      </c>
      <c r="G17" s="49" t="str">
        <f t="shared" ref="G17:G70" si="8">IF(J17&lt;&gt;"", $G$5, "")</f>
        <v>SF0071358</v>
      </c>
      <c r="H17" s="49" t="str">
        <f t="shared" si="4"/>
        <v>Loan Officer</v>
      </c>
      <c r="I17" s="120" t="s">
        <v>313</v>
      </c>
      <c r="J17" s="120" t="s">
        <v>315</v>
      </c>
      <c r="K17" s="120" t="s">
        <v>316</v>
      </c>
      <c r="L17" s="11">
        <v>357195631</v>
      </c>
      <c r="M17" s="65" t="s">
        <v>317</v>
      </c>
      <c r="N17" s="124">
        <v>80000</v>
      </c>
      <c r="O17" s="124">
        <v>4270</v>
      </c>
      <c r="P17" s="121" t="s">
        <v>139</v>
      </c>
      <c r="Q17" s="80">
        <v>45548</v>
      </c>
      <c r="R17" s="124">
        <v>4270</v>
      </c>
      <c r="S17" s="124">
        <v>0</v>
      </c>
      <c r="T17" s="124">
        <v>0</v>
      </c>
      <c r="U17" s="125">
        <f t="shared" si="5"/>
        <v>4270</v>
      </c>
      <c r="V17" s="117" t="s">
        <v>201</v>
      </c>
      <c r="W17" s="122" t="s">
        <v>326</v>
      </c>
    </row>
    <row r="18" spans="1:23" ht="25" customHeight="1" x14ac:dyDescent="0.3">
      <c r="A18" s="64">
        <v>14</v>
      </c>
      <c r="B18" s="60" t="str">
        <f t="shared" si="6"/>
        <v>OR1616</v>
      </c>
      <c r="C18" s="119" t="str">
        <f t="shared" si="7"/>
        <v>Mangalpur</v>
      </c>
      <c r="D18" s="41" t="str">
        <f t="shared" si="1"/>
        <v>FN25-26-02269</v>
      </c>
      <c r="E18" s="65">
        <v>45912</v>
      </c>
      <c r="F18" s="38" t="str">
        <f t="shared" si="2"/>
        <v>Ramesh Kumar jena</v>
      </c>
      <c r="G18" s="49" t="str">
        <f t="shared" si="8"/>
        <v>SF0071358</v>
      </c>
      <c r="H18" s="49" t="str">
        <f t="shared" si="4"/>
        <v>Loan Officer</v>
      </c>
      <c r="I18" s="120" t="s">
        <v>313</v>
      </c>
      <c r="J18" s="120" t="s">
        <v>315</v>
      </c>
      <c r="K18" s="120" t="s">
        <v>316</v>
      </c>
      <c r="L18" s="11">
        <v>357195631</v>
      </c>
      <c r="M18" s="65" t="s">
        <v>317</v>
      </c>
      <c r="N18" s="124">
        <v>80000</v>
      </c>
      <c r="O18" s="124">
        <v>4270</v>
      </c>
      <c r="P18" s="121" t="s">
        <v>139</v>
      </c>
      <c r="Q18" s="80">
        <v>45576</v>
      </c>
      <c r="R18" s="124">
        <v>1960</v>
      </c>
      <c r="S18" s="124">
        <v>0</v>
      </c>
      <c r="T18" s="124">
        <v>0</v>
      </c>
      <c r="U18" s="125">
        <f t="shared" si="5"/>
        <v>1960</v>
      </c>
      <c r="V18" s="117" t="s">
        <v>201</v>
      </c>
      <c r="W18" s="122" t="s">
        <v>326</v>
      </c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ref="F19:F70" si="9">IF(J19&lt;&gt;"", $F$5, "")</f>
        <v/>
      </c>
      <c r="G19" s="49" t="str">
        <f t="shared" si="8"/>
        <v/>
      </c>
      <c r="H19" s="49" t="str">
        <f t="shared" ref="H19:H70" si="10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9"/>
        <v/>
      </c>
      <c r="G20" s="49" t="str">
        <f t="shared" si="8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9"/>
        <v/>
      </c>
      <c r="G21" s="49" t="str">
        <f t="shared" si="8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9"/>
        <v/>
      </c>
      <c r="G22" s="49" t="str">
        <f t="shared" si="8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9"/>
        <v/>
      </c>
      <c r="G23" s="49" t="str">
        <f t="shared" si="8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9"/>
        <v/>
      </c>
      <c r="G24" s="49" t="str">
        <f t="shared" si="8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9"/>
        <v/>
      </c>
      <c r="G25" s="49" t="str">
        <f t="shared" si="8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9"/>
        <v/>
      </c>
      <c r="G26" s="49" t="str">
        <f t="shared" si="8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9"/>
        <v/>
      </c>
      <c r="G27" s="49" t="str">
        <f t="shared" si="8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9"/>
        <v/>
      </c>
      <c r="G28" s="49" t="str">
        <f t="shared" si="8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9"/>
        <v/>
      </c>
      <c r="G29" s="49" t="str">
        <f t="shared" si="8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9"/>
        <v/>
      </c>
      <c r="G30" s="49" t="str">
        <f t="shared" si="8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9"/>
        <v/>
      </c>
      <c r="G31" s="49" t="str">
        <f t="shared" si="8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9"/>
        <v/>
      </c>
      <c r="G32" s="49" t="str">
        <f t="shared" si="8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9"/>
        <v/>
      </c>
      <c r="G33" s="49" t="str">
        <f t="shared" si="8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9"/>
        <v/>
      </c>
      <c r="G34" s="49" t="str">
        <f t="shared" si="8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9"/>
        <v/>
      </c>
      <c r="G35" s="49" t="str">
        <f t="shared" si="8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9"/>
        <v/>
      </c>
      <c r="G36" s="49" t="str">
        <f t="shared" si="8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9"/>
        <v/>
      </c>
      <c r="G37" s="49" t="str">
        <f t="shared" si="8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9"/>
        <v/>
      </c>
      <c r="G38" s="49" t="str">
        <f t="shared" si="8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9"/>
        <v/>
      </c>
      <c r="G39" s="49" t="str">
        <f t="shared" si="8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9"/>
        <v/>
      </c>
      <c r="G40" s="49" t="str">
        <f t="shared" si="8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9"/>
        <v/>
      </c>
      <c r="G41" s="49" t="str">
        <f t="shared" si="8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9"/>
        <v/>
      </c>
      <c r="G42" s="49" t="str">
        <f t="shared" si="8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9"/>
        <v/>
      </c>
      <c r="G43" s="49" t="str">
        <f t="shared" si="8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9"/>
        <v/>
      </c>
      <c r="G44" s="49" t="str">
        <f t="shared" si="8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9"/>
        <v/>
      </c>
      <c r="G45" s="49" t="str">
        <f t="shared" si="8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9"/>
        <v/>
      </c>
      <c r="G46" s="49" t="str">
        <f t="shared" si="8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9"/>
        <v/>
      </c>
      <c r="G47" s="49" t="str">
        <f t="shared" si="8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9"/>
        <v/>
      </c>
      <c r="G48" s="49" t="str">
        <f t="shared" si="8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9"/>
        <v/>
      </c>
      <c r="G49" s="49" t="str">
        <f t="shared" si="8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9"/>
        <v/>
      </c>
      <c r="G50" s="49" t="str">
        <f t="shared" si="8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9"/>
        <v/>
      </c>
      <c r="G51" s="49" t="str">
        <f t="shared" si="8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9"/>
        <v/>
      </c>
      <c r="G52" s="49" t="str">
        <f t="shared" si="8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9"/>
        <v/>
      </c>
      <c r="G53" s="49" t="str">
        <f t="shared" si="8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9"/>
        <v/>
      </c>
      <c r="G54" s="49" t="str">
        <f t="shared" si="8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9"/>
        <v/>
      </c>
      <c r="G55" s="49" t="str">
        <f t="shared" si="8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9"/>
        <v/>
      </c>
      <c r="G56" s="49" t="str">
        <f t="shared" si="8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9"/>
        <v/>
      </c>
      <c r="G57" s="49" t="str">
        <f t="shared" si="8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9"/>
        <v/>
      </c>
      <c r="G58" s="49" t="str">
        <f t="shared" si="8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9"/>
        <v/>
      </c>
      <c r="G59" s="49" t="str">
        <f t="shared" si="8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9"/>
        <v/>
      </c>
      <c r="G60" s="49" t="str">
        <f t="shared" si="8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9"/>
        <v/>
      </c>
      <c r="G61" s="49" t="str">
        <f t="shared" si="8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9"/>
        <v/>
      </c>
      <c r="G62" s="49" t="str">
        <f t="shared" si="8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9"/>
        <v/>
      </c>
      <c r="G63" s="49" t="str">
        <f t="shared" si="8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9"/>
        <v/>
      </c>
      <c r="G64" s="49" t="str">
        <f t="shared" si="8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9"/>
        <v/>
      </c>
      <c r="G65" s="49" t="str">
        <f t="shared" si="8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9"/>
        <v/>
      </c>
      <c r="G66" s="49" t="str">
        <f t="shared" si="8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9"/>
        <v/>
      </c>
      <c r="G67" s="49" t="str">
        <f t="shared" si="8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9"/>
        <v/>
      </c>
      <c r="G68" s="49" t="str">
        <f t="shared" si="8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9"/>
        <v/>
      </c>
      <c r="G69" s="49" t="str">
        <f t="shared" si="8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9"/>
        <v/>
      </c>
      <c r="G70" s="49" t="str">
        <f t="shared" si="8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E6" sqref="E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63">
        <v>46000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3">
        <v>46000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268</v>
      </c>
      <c r="C5" s="38" t="s">
        <v>247</v>
      </c>
      <c r="D5" s="38" t="s">
        <v>251</v>
      </c>
      <c r="E5" s="38" t="s">
        <v>251</v>
      </c>
      <c r="F5" s="38" t="s">
        <v>269</v>
      </c>
      <c r="G5" s="84" t="s">
        <v>270</v>
      </c>
      <c r="H5" s="38" t="s">
        <v>271</v>
      </c>
      <c r="I5" s="84">
        <v>67225</v>
      </c>
      <c r="J5" s="38" t="s">
        <v>272</v>
      </c>
      <c r="K5" s="84">
        <v>67225</v>
      </c>
      <c r="L5" s="84" t="s">
        <v>273</v>
      </c>
      <c r="M5" s="38" t="s">
        <v>274</v>
      </c>
      <c r="N5" s="84">
        <v>107614</v>
      </c>
      <c r="O5" s="84" t="s">
        <v>275</v>
      </c>
      <c r="P5" s="84">
        <v>624577</v>
      </c>
      <c r="Q5" s="38" t="s">
        <v>276</v>
      </c>
      <c r="R5" s="38" t="s">
        <v>277</v>
      </c>
      <c r="S5" s="84" t="s">
        <v>278</v>
      </c>
      <c r="T5" s="84" t="s">
        <v>278</v>
      </c>
      <c r="U5" s="84" t="s">
        <v>279</v>
      </c>
      <c r="V5" s="84" t="s">
        <v>280</v>
      </c>
      <c r="W5" s="84">
        <v>541</v>
      </c>
      <c r="X5" s="38" t="s">
        <v>281</v>
      </c>
      <c r="Y5" s="84">
        <v>348815485</v>
      </c>
      <c r="Z5" s="38" t="s">
        <v>282</v>
      </c>
      <c r="AA5" s="108" t="s">
        <v>287</v>
      </c>
      <c r="AB5" s="84">
        <v>76397</v>
      </c>
      <c r="AC5" s="108" t="s">
        <v>288</v>
      </c>
      <c r="AD5" s="84">
        <v>24</v>
      </c>
      <c r="AE5" s="84" t="s">
        <v>289</v>
      </c>
      <c r="AF5" s="84" t="s">
        <v>290</v>
      </c>
      <c r="AG5" s="108" t="s">
        <v>291</v>
      </c>
      <c r="AH5" s="84" t="s">
        <v>292</v>
      </c>
      <c r="AI5" s="108" t="s">
        <v>293</v>
      </c>
      <c r="AJ5" s="84">
        <v>4708</v>
      </c>
      <c r="AK5" s="84">
        <v>4050</v>
      </c>
      <c r="AL5" s="108" t="s">
        <v>294</v>
      </c>
      <c r="AM5" s="84">
        <v>57316.63</v>
      </c>
      <c r="AN5" s="112">
        <v>20291.37</v>
      </c>
      <c r="AO5" s="112">
        <v>77608</v>
      </c>
      <c r="AP5" s="112">
        <v>19080.37</v>
      </c>
      <c r="AQ5" s="112">
        <v>1169.6300000000001</v>
      </c>
      <c r="AR5" s="112">
        <v>20250</v>
      </c>
      <c r="AS5" s="112">
        <v>19080.37</v>
      </c>
      <c r="AT5" s="112">
        <v>1169.6300000000001</v>
      </c>
      <c r="AU5" s="112">
        <v>20250</v>
      </c>
      <c r="AV5" s="84">
        <v>36</v>
      </c>
      <c r="AW5" s="84"/>
      <c r="AX5" s="84"/>
      <c r="AY5" s="108"/>
      <c r="AZ5" s="84"/>
      <c r="BA5" s="84"/>
      <c r="BB5" s="84" t="s">
        <v>295</v>
      </c>
      <c r="BC5" s="84" t="s">
        <v>296</v>
      </c>
      <c r="BD5" s="108" t="s">
        <v>297</v>
      </c>
      <c r="BE5" s="84">
        <v>76397</v>
      </c>
      <c r="BF5" s="38" t="s">
        <v>278</v>
      </c>
      <c r="BG5" s="84" t="s">
        <v>302</v>
      </c>
      <c r="BH5" s="114" t="s">
        <v>304</v>
      </c>
      <c r="BI5" s="38" t="s">
        <v>110</v>
      </c>
      <c r="BJ5" s="85">
        <v>45912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16200</v>
      </c>
      <c r="BQ5" s="117" t="s">
        <v>201</v>
      </c>
      <c r="BR5" s="118" t="s">
        <v>306</v>
      </c>
    </row>
    <row r="6" spans="1:70" s="113" customFormat="1" ht="15" customHeight="1" x14ac:dyDescent="0.35">
      <c r="A6" s="84">
        <v>2</v>
      </c>
      <c r="B6" s="38" t="s">
        <v>268</v>
      </c>
      <c r="C6" s="38" t="s">
        <v>247</v>
      </c>
      <c r="D6" s="38" t="s">
        <v>251</v>
      </c>
      <c r="E6" s="38" t="s">
        <v>251</v>
      </c>
      <c r="F6" s="38" t="s">
        <v>269</v>
      </c>
      <c r="G6" s="84" t="s">
        <v>270</v>
      </c>
      <c r="H6" s="38" t="s">
        <v>271</v>
      </c>
      <c r="I6" s="84">
        <v>67225</v>
      </c>
      <c r="J6" s="38" t="s">
        <v>272</v>
      </c>
      <c r="K6" s="84">
        <v>67225</v>
      </c>
      <c r="L6" s="84" t="s">
        <v>273</v>
      </c>
      <c r="M6" s="38" t="s">
        <v>274</v>
      </c>
      <c r="N6" s="84">
        <v>107614</v>
      </c>
      <c r="O6" s="84" t="s">
        <v>275</v>
      </c>
      <c r="P6" s="84">
        <v>624577</v>
      </c>
      <c r="Q6" s="38" t="s">
        <v>276</v>
      </c>
      <c r="R6" s="38" t="s">
        <v>283</v>
      </c>
      <c r="S6" s="84" t="s">
        <v>278</v>
      </c>
      <c r="T6" s="84" t="s">
        <v>278</v>
      </c>
      <c r="U6" s="84" t="s">
        <v>284</v>
      </c>
      <c r="V6" s="84" t="s">
        <v>280</v>
      </c>
      <c r="W6" s="84">
        <v>541</v>
      </c>
      <c r="X6" s="38" t="s">
        <v>285</v>
      </c>
      <c r="Y6" s="84">
        <v>352247506</v>
      </c>
      <c r="Z6" s="38" t="s">
        <v>286</v>
      </c>
      <c r="AA6" s="108" t="s">
        <v>298</v>
      </c>
      <c r="AB6" s="84">
        <v>30000</v>
      </c>
      <c r="AC6" s="108" t="s">
        <v>288</v>
      </c>
      <c r="AD6" s="84">
        <v>18</v>
      </c>
      <c r="AE6" s="84" t="s">
        <v>299</v>
      </c>
      <c r="AF6" s="84" t="s">
        <v>290</v>
      </c>
      <c r="AG6" s="108" t="s">
        <v>291</v>
      </c>
      <c r="AH6" s="84" t="s">
        <v>292</v>
      </c>
      <c r="AI6" s="108" t="s">
        <v>300</v>
      </c>
      <c r="AJ6" s="84">
        <v>2020</v>
      </c>
      <c r="AK6" s="84">
        <v>2020</v>
      </c>
      <c r="AL6" s="108" t="s">
        <v>301</v>
      </c>
      <c r="AM6" s="84">
        <v>15048.23</v>
      </c>
      <c r="AN6" s="112">
        <v>5371.77</v>
      </c>
      <c r="AO6" s="112">
        <v>20420</v>
      </c>
      <c r="AP6" s="112">
        <v>14951.77</v>
      </c>
      <c r="AQ6" s="112">
        <v>1208.23</v>
      </c>
      <c r="AR6" s="112">
        <v>16160</v>
      </c>
      <c r="AS6" s="112">
        <v>14951.77</v>
      </c>
      <c r="AT6" s="112">
        <v>1208.23</v>
      </c>
      <c r="AU6" s="112">
        <v>16160</v>
      </c>
      <c r="AV6" s="84">
        <v>26</v>
      </c>
      <c r="AW6" s="84"/>
      <c r="AX6" s="84"/>
      <c r="AY6" s="108"/>
      <c r="AZ6" s="84"/>
      <c r="BA6" s="84"/>
      <c r="BB6" s="84" t="s">
        <v>295</v>
      </c>
      <c r="BC6" s="84" t="s">
        <v>296</v>
      </c>
      <c r="BD6" s="108" t="s">
        <v>297</v>
      </c>
      <c r="BE6" s="84">
        <v>30000</v>
      </c>
      <c r="BF6" s="38" t="s">
        <v>278</v>
      </c>
      <c r="BG6" s="84" t="s">
        <v>303</v>
      </c>
      <c r="BH6" s="114" t="s">
        <v>304</v>
      </c>
      <c r="BI6" s="38" t="s">
        <v>110</v>
      </c>
      <c r="BJ6" s="85">
        <v>45912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16160</v>
      </c>
      <c r="BQ6" s="117" t="s">
        <v>201</v>
      </c>
      <c r="BR6" s="118" t="s">
        <v>328</v>
      </c>
    </row>
    <row r="7" spans="1:70" s="113" customFormat="1" ht="15" customHeight="1" x14ac:dyDescent="0.35">
      <c r="A7" s="84">
        <v>3</v>
      </c>
      <c r="B7" s="38" t="s">
        <v>268</v>
      </c>
      <c r="C7" s="38" t="s">
        <v>247</v>
      </c>
      <c r="D7" s="38" t="s">
        <v>251</v>
      </c>
      <c r="E7" s="38" t="s">
        <v>251</v>
      </c>
      <c r="F7" s="38" t="s">
        <v>269</v>
      </c>
      <c r="G7" s="84" t="s">
        <v>270</v>
      </c>
      <c r="H7" s="38" t="s">
        <v>271</v>
      </c>
      <c r="I7" s="84">
        <v>67159</v>
      </c>
      <c r="J7" s="38" t="s">
        <v>310</v>
      </c>
      <c r="K7" s="84">
        <v>67159</v>
      </c>
      <c r="L7" s="84" t="s">
        <v>311</v>
      </c>
      <c r="M7" s="38" t="s">
        <v>312</v>
      </c>
      <c r="N7" s="84">
        <v>100259</v>
      </c>
      <c r="O7" s="84" t="s">
        <v>313</v>
      </c>
      <c r="P7" s="84">
        <v>138427</v>
      </c>
      <c r="Q7" s="38" t="s">
        <v>314</v>
      </c>
      <c r="R7" s="38" t="s">
        <v>277</v>
      </c>
      <c r="S7" s="84" t="s">
        <v>315</v>
      </c>
      <c r="T7" s="84" t="s">
        <v>315</v>
      </c>
      <c r="U7" s="84" t="s">
        <v>279</v>
      </c>
      <c r="V7" s="84" t="s">
        <v>280</v>
      </c>
      <c r="W7" s="84">
        <v>0</v>
      </c>
      <c r="X7" s="38" t="s">
        <v>285</v>
      </c>
      <c r="Y7" s="84">
        <v>357195631</v>
      </c>
      <c r="Z7" s="38" t="s">
        <v>316</v>
      </c>
      <c r="AA7" s="108" t="s">
        <v>317</v>
      </c>
      <c r="AB7" s="84">
        <v>80000</v>
      </c>
      <c r="AC7" s="108" t="s">
        <v>318</v>
      </c>
      <c r="AD7" s="84">
        <v>24</v>
      </c>
      <c r="AE7" s="84" t="s">
        <v>319</v>
      </c>
      <c r="AF7" s="84" t="s">
        <v>320</v>
      </c>
      <c r="AG7" s="108" t="s">
        <v>321</v>
      </c>
      <c r="AH7" s="84" t="s">
        <v>292</v>
      </c>
      <c r="AI7" s="108" t="s">
        <v>322</v>
      </c>
      <c r="AJ7" s="84">
        <v>4270</v>
      </c>
      <c r="AK7" s="84">
        <v>4270</v>
      </c>
      <c r="AL7" s="108" t="s">
        <v>323</v>
      </c>
      <c r="AM7" s="84">
        <v>8986.84</v>
      </c>
      <c r="AN7" s="112">
        <v>6823.16</v>
      </c>
      <c r="AO7" s="112">
        <v>15810</v>
      </c>
      <c r="AP7" s="112">
        <v>71013.16</v>
      </c>
      <c r="AQ7" s="112">
        <v>16395.84</v>
      </c>
      <c r="AR7" s="112">
        <v>87409</v>
      </c>
      <c r="AS7" s="112">
        <v>32315.66</v>
      </c>
      <c r="AT7" s="112">
        <v>11654.34</v>
      </c>
      <c r="AU7" s="112">
        <v>43970</v>
      </c>
      <c r="AV7" s="84">
        <v>14</v>
      </c>
      <c r="AW7" s="84"/>
      <c r="AX7" s="84"/>
      <c r="AY7" s="108"/>
      <c r="AZ7" s="84"/>
      <c r="BA7" s="84"/>
      <c r="BB7" s="84" t="s">
        <v>295</v>
      </c>
      <c r="BC7" s="84" t="s">
        <v>296</v>
      </c>
      <c r="BD7" s="108" t="s">
        <v>324</v>
      </c>
      <c r="BE7" s="84">
        <v>80000</v>
      </c>
      <c r="BF7" s="38" t="s">
        <v>315</v>
      </c>
      <c r="BG7" s="84" t="s">
        <v>325</v>
      </c>
      <c r="BH7" s="114" t="s">
        <v>304</v>
      </c>
      <c r="BI7" s="38" t="s">
        <v>110</v>
      </c>
      <c r="BJ7" s="85">
        <v>45912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6230</v>
      </c>
      <c r="BQ7" s="117" t="s">
        <v>201</v>
      </c>
      <c r="BR7" s="118" t="s">
        <v>326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2025-09-17T11:19:29Z</dcterms:modified>
</cp:coreProperties>
</file>